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16"/>
  </bookViews>
  <sheets>
    <sheet name="11" sheetId="18" state="hidden" r:id="rId1"/>
    <sheet name="1" sheetId="14" state="hidden" r:id="rId2"/>
    <sheet name="2" sheetId="15" state="hidden" r:id="rId3"/>
    <sheet name="3" sheetId="17" state="hidden" r:id="rId4"/>
    <sheet name="Réamhrá" sheetId="79" r:id="rId5"/>
    <sheet name="Creat" sheetId="81" r:id="rId6"/>
    <sheet name="D1" sheetId="73" r:id="rId7"/>
    <sheet name="D2" sheetId="74" r:id="rId8"/>
    <sheet name="D3" sheetId="75" r:id="rId9"/>
    <sheet name="D4" sheetId="70" r:id="rId10"/>
    <sheet name="D5" sheetId="76" r:id="rId11"/>
    <sheet name="D6" sheetId="78" r:id="rId12"/>
    <sheet name="D7" sheetId="77" r:id="rId13"/>
    <sheet name="Achoimre" sheetId="27" r:id="rId14"/>
    <sheet name="Forbhreathnú ar TBT agus TCT" sheetId="85" r:id="rId15"/>
    <sheet name="Figures" sheetId="56" state="hidden" r:id="rId16"/>
    <sheet name="Creat EDS" sheetId="84" r:id="rId17"/>
  </sheets>
  <definedNames>
    <definedName name="_xlnm.Print_Area" localSheetId="13">Achoimre!$A$1:$J$135</definedName>
    <definedName name="_xlnm.Print_Area" localSheetId="5">Creat!$A$1:$G$24</definedName>
    <definedName name="_xlnm.Print_Area" localSheetId="16">'Creat EDS'!$A$1:$J$56</definedName>
    <definedName name="_xlnm.Print_Area" localSheetId="6">'D1'!$A$1:$AF$52</definedName>
    <definedName name="_xlnm.Print_Area" localSheetId="7">'D2'!$A$1:$AG$27</definedName>
    <definedName name="_xlnm.Print_Area" localSheetId="8">'D3'!$A$1:$AE$33</definedName>
    <definedName name="_xlnm.Print_Area" localSheetId="9">'D4'!$A$1:$AG$31</definedName>
    <definedName name="_xlnm.Print_Area" localSheetId="10">'D5'!$A$1:$AG$65</definedName>
    <definedName name="_xlnm.Print_Area" localSheetId="11">'D6'!$A$1:$AF$22</definedName>
    <definedName name="_xlnm.Print_Area" localSheetId="12">'D7'!$A$1:$AF$19</definedName>
    <definedName name="_xlnm.Print_Area" localSheetId="14">'Forbhreathnú ar TBT agus TCT'!$A$1:$E$140</definedName>
    <definedName name="_xlnm.Print_Area" localSheetId="4">Réamhrá!$A$1:$D$18</definedName>
    <definedName name="s">#REF!</definedName>
  </definedNames>
  <calcPr calcId="162913"/>
</workbook>
</file>

<file path=xl/calcChain.xml><?xml version="1.0" encoding="utf-8"?>
<calcChain xmlns="http://schemas.openxmlformats.org/spreadsheetml/2006/main">
  <c r="G19" i="81" l="1"/>
  <c r="I126" i="27"/>
  <c r="I125" i="27"/>
  <c r="I111" i="27"/>
  <c r="I107" i="27"/>
  <c r="I102" i="27"/>
  <c r="I98" i="27"/>
  <c r="I82" i="27"/>
  <c r="I81" i="27"/>
  <c r="H33" i="27"/>
  <c r="H32" i="27"/>
  <c r="U19" i="77"/>
  <c r="U18" i="77"/>
  <c r="I16" i="77"/>
  <c r="S14" i="77"/>
  <c r="J14" i="77"/>
  <c r="S13" i="77"/>
  <c r="J13" i="77"/>
  <c r="S12" i="77"/>
  <c r="J12" i="77"/>
  <c r="I12" i="77"/>
  <c r="S11" i="77"/>
  <c r="J11" i="77"/>
  <c r="I11" i="77"/>
  <c r="S10" i="77"/>
  <c r="J10" i="77"/>
  <c r="I10" i="77"/>
  <c r="V22" i="78"/>
  <c r="V21" i="78"/>
  <c r="S19" i="78" s="1"/>
  <c r="G25" i="27" s="1"/>
  <c r="G39" i="27" s="1"/>
  <c r="S17" i="78"/>
  <c r="J17" i="78"/>
  <c r="I17" i="78"/>
  <c r="I19" i="78" s="1"/>
  <c r="S16" i="78"/>
  <c r="J16" i="78"/>
  <c r="S15" i="78"/>
  <c r="J15" i="78"/>
  <c r="S14" i="78"/>
  <c r="J14" i="78"/>
  <c r="J19" i="78" s="1"/>
  <c r="S13" i="78"/>
  <c r="J13" i="78"/>
  <c r="T12" i="78"/>
  <c r="S12" i="78"/>
  <c r="V12" i="78" s="1"/>
  <c r="J12" i="78"/>
  <c r="I12" i="78"/>
  <c r="S11" i="78"/>
  <c r="J11" i="78"/>
  <c r="S10" i="78"/>
  <c r="J10" i="78"/>
  <c r="I10" i="78"/>
  <c r="W65" i="76"/>
  <c r="W64" i="76"/>
  <c r="T62" i="76"/>
  <c r="G21" i="27" s="1"/>
  <c r="G38" i="27" s="1"/>
  <c r="T60" i="76"/>
  <c r="K60" i="76"/>
  <c r="T59" i="76"/>
  <c r="K59" i="76"/>
  <c r="T58" i="76"/>
  <c r="K58" i="76"/>
  <c r="T57" i="76"/>
  <c r="K57" i="76"/>
  <c r="T56" i="76"/>
  <c r="K56" i="76"/>
  <c r="T55" i="76"/>
  <c r="K55" i="76"/>
  <c r="T54" i="76"/>
  <c r="K54" i="76"/>
  <c r="J54" i="76"/>
  <c r="T53" i="76"/>
  <c r="K53" i="76"/>
  <c r="T52" i="76"/>
  <c r="I117" i="27" s="1"/>
  <c r="K52" i="76"/>
  <c r="T51" i="76"/>
  <c r="I131" i="27" s="1"/>
  <c r="K51" i="76"/>
  <c r="J51" i="76"/>
  <c r="T50" i="76"/>
  <c r="K50" i="76"/>
  <c r="T49" i="76"/>
  <c r="K49" i="76"/>
  <c r="T48" i="76"/>
  <c r="K48" i="76"/>
  <c r="J48" i="76"/>
  <c r="T47" i="76"/>
  <c r="K47" i="76"/>
  <c r="T46" i="76"/>
  <c r="K46" i="76"/>
  <c r="T45" i="76"/>
  <c r="K45" i="76"/>
  <c r="T44" i="76"/>
  <c r="K44" i="76"/>
  <c r="T43" i="76"/>
  <c r="K43" i="76"/>
  <c r="T42" i="76"/>
  <c r="I105" i="27" s="1"/>
  <c r="K42" i="76"/>
  <c r="T41" i="76"/>
  <c r="K41" i="76"/>
  <c r="J41" i="76"/>
  <c r="T40" i="76"/>
  <c r="K40" i="76"/>
  <c r="T39" i="76"/>
  <c r="K39" i="76"/>
  <c r="T38" i="76"/>
  <c r="K38" i="76"/>
  <c r="T37" i="76"/>
  <c r="K37" i="76"/>
  <c r="T36" i="76"/>
  <c r="K36" i="76"/>
  <c r="T35" i="76"/>
  <c r="K35" i="76"/>
  <c r="T34" i="76"/>
  <c r="K34" i="76"/>
  <c r="J34" i="76"/>
  <c r="T33" i="76"/>
  <c r="K33" i="76"/>
  <c r="T32" i="76"/>
  <c r="K32" i="76"/>
  <c r="T31" i="76"/>
  <c r="K31" i="76"/>
  <c r="T30" i="76"/>
  <c r="K30" i="76"/>
  <c r="T29" i="76"/>
  <c r="K29" i="76"/>
  <c r="T28" i="76"/>
  <c r="K28" i="76"/>
  <c r="T27" i="76"/>
  <c r="K27" i="76"/>
  <c r="T26" i="76"/>
  <c r="K26" i="76"/>
  <c r="J26" i="76"/>
  <c r="T25" i="76"/>
  <c r="K25" i="76"/>
  <c r="J25" i="76"/>
  <c r="T24" i="76"/>
  <c r="I129" i="27" s="1"/>
  <c r="K24" i="76"/>
  <c r="T23" i="76"/>
  <c r="K23" i="76"/>
  <c r="T22" i="76"/>
  <c r="I124" i="27" s="1"/>
  <c r="K22" i="76"/>
  <c r="T21" i="76"/>
  <c r="K21" i="76"/>
  <c r="T20" i="76"/>
  <c r="I123" i="27" s="1"/>
  <c r="K20" i="76"/>
  <c r="T19" i="76"/>
  <c r="K19" i="76"/>
  <c r="T18" i="76"/>
  <c r="K18" i="76"/>
  <c r="T17" i="76"/>
  <c r="K17" i="76"/>
  <c r="J17" i="76"/>
  <c r="T16" i="76"/>
  <c r="I114" i="27" s="1"/>
  <c r="K16" i="76"/>
  <c r="J16" i="76"/>
  <c r="T15" i="76"/>
  <c r="K15" i="76"/>
  <c r="T14" i="76"/>
  <c r="K14" i="76"/>
  <c r="I10" i="76" s="1"/>
  <c r="J14" i="76"/>
  <c r="T13" i="76"/>
  <c r="K13" i="76"/>
  <c r="T12" i="76"/>
  <c r="K12" i="76"/>
  <c r="J12" i="76"/>
  <c r="T11" i="76"/>
  <c r="K11" i="76"/>
  <c r="T10" i="76"/>
  <c r="K10" i="76"/>
  <c r="J10" i="76"/>
  <c r="J62" i="76" s="1"/>
  <c r="U48" i="76" s="1"/>
  <c r="W32" i="70"/>
  <c r="W31" i="70"/>
  <c r="T26" i="70"/>
  <c r="K26" i="70"/>
  <c r="T25" i="70"/>
  <c r="K25" i="70"/>
  <c r="T24" i="70"/>
  <c r="K24" i="70"/>
  <c r="T23" i="70"/>
  <c r="K23" i="70"/>
  <c r="K28" i="70" s="1"/>
  <c r="T22" i="70"/>
  <c r="K22" i="70"/>
  <c r="T21" i="70"/>
  <c r="K21" i="70"/>
  <c r="T20" i="70"/>
  <c r="K20" i="70"/>
  <c r="T19" i="70"/>
  <c r="K19" i="70"/>
  <c r="J19" i="70"/>
  <c r="T18" i="70"/>
  <c r="K18" i="70"/>
  <c r="T17" i="70"/>
  <c r="K17" i="70"/>
  <c r="T16" i="70"/>
  <c r="K16" i="70"/>
  <c r="T15" i="70"/>
  <c r="K15" i="70"/>
  <c r="T14" i="70"/>
  <c r="K14" i="70"/>
  <c r="T13" i="70"/>
  <c r="K13" i="70"/>
  <c r="T12" i="70"/>
  <c r="K12" i="70"/>
  <c r="T11" i="70"/>
  <c r="K11" i="70"/>
  <c r="J11" i="70"/>
  <c r="T10" i="70"/>
  <c r="K10" i="70"/>
  <c r="J10" i="70"/>
  <c r="J28" i="70" s="1"/>
  <c r="U19" i="70" s="1"/>
  <c r="V33" i="75"/>
  <c r="V32" i="75"/>
  <c r="S28" i="75"/>
  <c r="J28" i="75"/>
  <c r="S27" i="75"/>
  <c r="J27" i="75"/>
  <c r="S26" i="75"/>
  <c r="J26" i="75"/>
  <c r="S25" i="75"/>
  <c r="J25" i="75"/>
  <c r="I25" i="75"/>
  <c r="S24" i="75"/>
  <c r="J24" i="75"/>
  <c r="I24" i="75"/>
  <c r="S23" i="75"/>
  <c r="J23" i="75"/>
  <c r="I23" i="75"/>
  <c r="S22" i="75"/>
  <c r="J22" i="75"/>
  <c r="I22" i="75"/>
  <c r="S21" i="75"/>
  <c r="J21" i="75"/>
  <c r="S20" i="75"/>
  <c r="J20" i="75"/>
  <c r="S19" i="75"/>
  <c r="J19" i="75"/>
  <c r="S18" i="75"/>
  <c r="J18" i="75"/>
  <c r="S17" i="75"/>
  <c r="J17" i="75"/>
  <c r="S16" i="75"/>
  <c r="J16" i="75"/>
  <c r="S15" i="75"/>
  <c r="J15" i="75"/>
  <c r="S14" i="75"/>
  <c r="J14" i="75"/>
  <c r="S13" i="75"/>
  <c r="J13" i="75"/>
  <c r="S12" i="75"/>
  <c r="I97" i="27" s="1"/>
  <c r="J12" i="75"/>
  <c r="I12" i="75"/>
  <c r="I29" i="75" s="1"/>
  <c r="S11" i="75"/>
  <c r="J11" i="75"/>
  <c r="S10" i="75"/>
  <c r="J10" i="75"/>
  <c r="I10" i="75"/>
  <c r="W28" i="74"/>
  <c r="W27" i="74"/>
  <c r="T22" i="74"/>
  <c r="K22" i="74"/>
  <c r="J22" i="74"/>
  <c r="T21" i="74"/>
  <c r="K21" i="74"/>
  <c r="J21" i="74"/>
  <c r="T20" i="74"/>
  <c r="K20" i="74"/>
  <c r="T19" i="74"/>
  <c r="K19" i="74"/>
  <c r="T18" i="74"/>
  <c r="K18" i="74"/>
  <c r="T17" i="74"/>
  <c r="K17" i="74"/>
  <c r="J17" i="74"/>
  <c r="T16" i="74"/>
  <c r="K16" i="74"/>
  <c r="T15" i="74"/>
  <c r="K15" i="74"/>
  <c r="J15" i="74"/>
  <c r="T14" i="74"/>
  <c r="K14" i="74"/>
  <c r="T13" i="74"/>
  <c r="K13" i="74"/>
  <c r="J13" i="74"/>
  <c r="T12" i="74"/>
  <c r="K12" i="74"/>
  <c r="I10" i="74" s="1"/>
  <c r="J12" i="74"/>
  <c r="T11" i="74"/>
  <c r="K11" i="74"/>
  <c r="J11" i="74"/>
  <c r="T10" i="74"/>
  <c r="K10" i="74"/>
  <c r="J10" i="74"/>
  <c r="X52" i="73"/>
  <c r="X51" i="73"/>
  <c r="T47" i="73"/>
  <c r="K47" i="73"/>
  <c r="T46" i="73"/>
  <c r="K46" i="73"/>
  <c r="T45" i="73"/>
  <c r="K45" i="73"/>
  <c r="T44" i="73"/>
  <c r="K44" i="73"/>
  <c r="T43" i="73"/>
  <c r="K43" i="73"/>
  <c r="T42" i="73"/>
  <c r="K42" i="73"/>
  <c r="T41" i="73"/>
  <c r="K41" i="73"/>
  <c r="T40" i="73"/>
  <c r="K40" i="73"/>
  <c r="T39" i="73"/>
  <c r="K39" i="73"/>
  <c r="T38" i="73"/>
  <c r="K38" i="73"/>
  <c r="J38" i="73"/>
  <c r="T37" i="73"/>
  <c r="I106" i="27" s="1"/>
  <c r="K37" i="73"/>
  <c r="J37" i="73"/>
  <c r="T36" i="73"/>
  <c r="K36" i="73"/>
  <c r="J36" i="73"/>
  <c r="T35" i="73"/>
  <c r="K35" i="73"/>
  <c r="J35" i="73"/>
  <c r="T34" i="73"/>
  <c r="K34" i="73"/>
  <c r="T33" i="73"/>
  <c r="I132" i="27" s="1"/>
  <c r="K33" i="73"/>
  <c r="T32" i="73"/>
  <c r="K32" i="73"/>
  <c r="J32" i="73"/>
  <c r="T31" i="73"/>
  <c r="K31" i="73"/>
  <c r="T30" i="73"/>
  <c r="K30" i="73"/>
  <c r="T29" i="73"/>
  <c r="I113" i="27" s="1"/>
  <c r="K29" i="73"/>
  <c r="J29" i="73"/>
  <c r="T28" i="73"/>
  <c r="K28" i="73"/>
  <c r="T27" i="73"/>
  <c r="K27" i="73"/>
  <c r="T26" i="73"/>
  <c r="K26" i="73"/>
  <c r="T25" i="73"/>
  <c r="K25" i="73"/>
  <c r="T24" i="73"/>
  <c r="K24" i="73"/>
  <c r="J24" i="73"/>
  <c r="T23" i="73"/>
  <c r="K23" i="73"/>
  <c r="T22" i="73"/>
  <c r="K22" i="73"/>
  <c r="J22" i="73"/>
  <c r="T21" i="73"/>
  <c r="K21" i="73"/>
  <c r="T20" i="73"/>
  <c r="K20" i="73"/>
  <c r="I10" i="73" s="1"/>
  <c r="T19" i="73"/>
  <c r="K19" i="73"/>
  <c r="T18" i="73"/>
  <c r="K18" i="73"/>
  <c r="J18" i="73"/>
  <c r="T17" i="73"/>
  <c r="K17" i="73"/>
  <c r="T16" i="73"/>
  <c r="K16" i="73"/>
  <c r="J16" i="73"/>
  <c r="T15" i="73"/>
  <c r="K15" i="73"/>
  <c r="T14" i="73"/>
  <c r="K14" i="73"/>
  <c r="T13" i="73"/>
  <c r="K13" i="73"/>
  <c r="T12" i="73"/>
  <c r="K12" i="73"/>
  <c r="J12" i="73"/>
  <c r="T11" i="73"/>
  <c r="K11" i="73"/>
  <c r="J11" i="73"/>
  <c r="J48" i="73" s="1"/>
  <c r="T10" i="73"/>
  <c r="K10" i="73"/>
  <c r="J10" i="73"/>
  <c r="F19" i="81"/>
  <c r="U24" i="73" l="1"/>
  <c r="W24" i="73" s="1"/>
  <c r="U29" i="73"/>
  <c r="W29" i="73" s="1"/>
  <c r="U16" i="73"/>
  <c r="W16" i="73" s="1"/>
  <c r="U10" i="73"/>
  <c r="T49" i="73"/>
  <c r="G5" i="27" s="1"/>
  <c r="U32" i="73"/>
  <c r="U36" i="73"/>
  <c r="W36" i="73" s="1"/>
  <c r="U12" i="73"/>
  <c r="W12" i="73" s="1"/>
  <c r="U37" i="73"/>
  <c r="U18" i="73"/>
  <c r="W18" i="73" s="1"/>
  <c r="U11" i="73"/>
  <c r="W11" i="73" s="1"/>
  <c r="U35" i="73"/>
  <c r="W35" i="73" s="1"/>
  <c r="U22" i="73"/>
  <c r="W22" i="73" s="1"/>
  <c r="U38" i="73"/>
  <c r="T22" i="75"/>
  <c r="V22" i="75" s="1"/>
  <c r="T23" i="75"/>
  <c r="V23" i="75" s="1"/>
  <c r="T24" i="75"/>
  <c r="S30" i="75"/>
  <c r="G13" i="27" s="1"/>
  <c r="G36" i="27" s="1"/>
  <c r="T10" i="75"/>
  <c r="V10" i="75" s="1"/>
  <c r="V29" i="75" s="1"/>
  <c r="T25" i="75"/>
  <c r="T12" i="75"/>
  <c r="V12" i="75" s="1"/>
  <c r="U15" i="78"/>
  <c r="W15" i="78" s="1"/>
  <c r="U13" i="78"/>
  <c r="W13" i="78" s="1"/>
  <c r="U10" i="78"/>
  <c r="W10" i="78" s="1"/>
  <c r="W19" i="78" s="1"/>
  <c r="U11" i="78"/>
  <c r="W11" i="78" s="1"/>
  <c r="U12" i="78"/>
  <c r="W12" i="78" s="1"/>
  <c r="U16" i="78"/>
  <c r="W16" i="78" s="1"/>
  <c r="U14" i="78"/>
  <c r="S20" i="78"/>
  <c r="G26" i="27" s="1"/>
  <c r="G51" i="27" s="1"/>
  <c r="U17" i="78"/>
  <c r="W17" i="78" s="1"/>
  <c r="V26" i="70"/>
  <c r="X26" i="70" s="1"/>
  <c r="V24" i="70"/>
  <c r="X24" i="70" s="1"/>
  <c r="V22" i="70"/>
  <c r="X22" i="70" s="1"/>
  <c r="V20" i="70"/>
  <c r="X20" i="70" s="1"/>
  <c r="V11" i="70"/>
  <c r="X11" i="70" s="1"/>
  <c r="V25" i="70"/>
  <c r="X25" i="70" s="1"/>
  <c r="V23" i="70"/>
  <c r="X23" i="70" s="1"/>
  <c r="V21" i="70"/>
  <c r="X21" i="70" s="1"/>
  <c r="V19" i="70"/>
  <c r="V13" i="70"/>
  <c r="X13" i="70" s="1"/>
  <c r="V15" i="70"/>
  <c r="X15" i="70" s="1"/>
  <c r="V12" i="70"/>
  <c r="V17" i="70"/>
  <c r="X17" i="70" s="1"/>
  <c r="V14" i="70"/>
  <c r="V10" i="70"/>
  <c r="V18" i="70"/>
  <c r="V16" i="70"/>
  <c r="X16" i="70" s="1"/>
  <c r="X19" i="70"/>
  <c r="I121" i="27"/>
  <c r="I122" i="27"/>
  <c r="W38" i="73"/>
  <c r="I119" i="27"/>
  <c r="I130" i="27"/>
  <c r="I103" i="27"/>
  <c r="X10" i="70"/>
  <c r="X27" i="70" s="1"/>
  <c r="X14" i="70"/>
  <c r="K62" i="76"/>
  <c r="T63" i="76" s="1"/>
  <c r="G22" i="27" s="1"/>
  <c r="G50" i="27" s="1"/>
  <c r="W14" i="78"/>
  <c r="I112" i="27"/>
  <c r="W32" i="73"/>
  <c r="I87" i="27"/>
  <c r="J27" i="74"/>
  <c r="X12" i="70"/>
  <c r="U12" i="76"/>
  <c r="V11" i="77"/>
  <c r="I110" i="27"/>
  <c r="I120" i="27"/>
  <c r="V10" i="78"/>
  <c r="V19" i="78" s="1"/>
  <c r="T12" i="77"/>
  <c r="T10" i="77"/>
  <c r="V10" i="77" s="1"/>
  <c r="V16" i="77" s="1"/>
  <c r="T11" i="77"/>
  <c r="X18" i="70"/>
  <c r="I86" i="27"/>
  <c r="W37" i="73"/>
  <c r="K48" i="73"/>
  <c r="J29" i="75"/>
  <c r="I99" i="27"/>
  <c r="T28" i="70"/>
  <c r="G17" i="27" s="1"/>
  <c r="G37" i="27" s="1"/>
  <c r="I85" i="27"/>
  <c r="T17" i="78"/>
  <c r="V17" i="78" s="1"/>
  <c r="T10" i="78"/>
  <c r="S16" i="77"/>
  <c r="G29" i="27" s="1"/>
  <c r="G40" i="27" s="1"/>
  <c r="U10" i="70"/>
  <c r="W10" i="70" s="1"/>
  <c r="W27" i="70" s="1"/>
  <c r="U11" i="70"/>
  <c r="W11" i="70" s="1"/>
  <c r="U51" i="76"/>
  <c r="W51" i="76" s="1"/>
  <c r="U26" i="76"/>
  <c r="W26" i="76" s="1"/>
  <c r="U54" i="76"/>
  <c r="W54" i="76" s="1"/>
  <c r="U16" i="76"/>
  <c r="W16" i="76" s="1"/>
  <c r="U17" i="76"/>
  <c r="W17" i="76" s="1"/>
  <c r="U10" i="76"/>
  <c r="W10" i="76" s="1"/>
  <c r="W62" i="76" s="1"/>
  <c r="U14" i="76"/>
  <c r="W14" i="76" s="1"/>
  <c r="U34" i="76"/>
  <c r="W34" i="76" s="1"/>
  <c r="U41" i="76"/>
  <c r="W41" i="76" s="1"/>
  <c r="K27" i="74"/>
  <c r="W19" i="70"/>
  <c r="W48" i="76"/>
  <c r="W10" i="73"/>
  <c r="W48" i="73" s="1"/>
  <c r="I96" i="27"/>
  <c r="V24" i="75"/>
  <c r="I101" i="27"/>
  <c r="T29" i="70"/>
  <c r="G18" i="27" s="1"/>
  <c r="G49" i="27" s="1"/>
  <c r="U25" i="76"/>
  <c r="J16" i="77"/>
  <c r="S17" i="77"/>
  <c r="G30" i="27" s="1"/>
  <c r="G52" i="27" s="1"/>
  <c r="I118" i="27"/>
  <c r="W12" i="76"/>
  <c r="W25" i="76"/>
  <c r="I100" i="27"/>
  <c r="I108" i="27"/>
  <c r="I128" i="27"/>
  <c r="I92" i="27"/>
  <c r="V25" i="75"/>
  <c r="V12" i="77"/>
  <c r="I104" i="27"/>
  <c r="V47" i="73" l="1"/>
  <c r="X47" i="73" s="1"/>
  <c r="V45" i="73"/>
  <c r="X45" i="73" s="1"/>
  <c r="V43" i="73"/>
  <c r="X43" i="73" s="1"/>
  <c r="V41" i="73"/>
  <c r="X41" i="73" s="1"/>
  <c r="V39" i="73"/>
  <c r="X39" i="73" s="1"/>
  <c r="V34" i="73"/>
  <c r="X34" i="73" s="1"/>
  <c r="V29" i="73"/>
  <c r="X29" i="73" s="1"/>
  <c r="V21" i="73"/>
  <c r="X21" i="73" s="1"/>
  <c r="V19" i="73"/>
  <c r="X19" i="73" s="1"/>
  <c r="V16" i="73"/>
  <c r="X16" i="73" s="1"/>
  <c r="V27" i="73"/>
  <c r="X27" i="73" s="1"/>
  <c r="V22" i="73"/>
  <c r="X22" i="73" s="1"/>
  <c r="V14" i="73"/>
  <c r="X14" i="73" s="1"/>
  <c r="V32" i="73"/>
  <c r="X32" i="73" s="1"/>
  <c r="V10" i="73"/>
  <c r="X10" i="73" s="1"/>
  <c r="X48" i="73" s="1"/>
  <c r="V25" i="73"/>
  <c r="X25" i="73" s="1"/>
  <c r="V11" i="73"/>
  <c r="X11" i="73" s="1"/>
  <c r="V35" i="73"/>
  <c r="X35" i="73" s="1"/>
  <c r="V46" i="73"/>
  <c r="X46" i="73" s="1"/>
  <c r="V44" i="73"/>
  <c r="X44" i="73" s="1"/>
  <c r="V42" i="73"/>
  <c r="X42" i="73" s="1"/>
  <c r="V40" i="73"/>
  <c r="X40" i="73" s="1"/>
  <c r="V37" i="73"/>
  <c r="X37" i="73" s="1"/>
  <c r="V33" i="73"/>
  <c r="X33" i="73" s="1"/>
  <c r="V20" i="73"/>
  <c r="X20" i="73" s="1"/>
  <c r="V38" i="73"/>
  <c r="X38" i="73" s="1"/>
  <c r="V23" i="73"/>
  <c r="X23" i="73" s="1"/>
  <c r="V18" i="73"/>
  <c r="X18" i="73" s="1"/>
  <c r="V12" i="73"/>
  <c r="X12" i="73" s="1"/>
  <c r="V31" i="73"/>
  <c r="X31" i="73" s="1"/>
  <c r="V26" i="73"/>
  <c r="X26" i="73" s="1"/>
  <c r="V36" i="73"/>
  <c r="X36" i="73" s="1"/>
  <c r="V15" i="73"/>
  <c r="X15" i="73" s="1"/>
  <c r="V17" i="73"/>
  <c r="X17" i="73" s="1"/>
  <c r="V30" i="73"/>
  <c r="X30" i="73" s="1"/>
  <c r="V28" i="73"/>
  <c r="X28" i="73" s="1"/>
  <c r="V13" i="73"/>
  <c r="X13" i="73" s="1"/>
  <c r="V24" i="73"/>
  <c r="X24" i="73" s="1"/>
  <c r="U10" i="77"/>
  <c r="W10" i="77" s="1"/>
  <c r="W16" i="77" s="1"/>
  <c r="U14" i="77"/>
  <c r="W14" i="77" s="1"/>
  <c r="U11" i="77"/>
  <c r="W11" i="77" s="1"/>
  <c r="U12" i="77"/>
  <c r="W12" i="77" s="1"/>
  <c r="U13" i="77"/>
  <c r="W13" i="77" s="1"/>
  <c r="V20" i="74"/>
  <c r="X20" i="74" s="1"/>
  <c r="V18" i="74"/>
  <c r="X18" i="74" s="1"/>
  <c r="V15" i="74"/>
  <c r="X15" i="74" s="1"/>
  <c r="V10" i="74"/>
  <c r="X10" i="74" s="1"/>
  <c r="X24" i="74" s="1"/>
  <c r="V11" i="74"/>
  <c r="X11" i="74" s="1"/>
  <c r="V22" i="74"/>
  <c r="X22" i="74" s="1"/>
  <c r="V16" i="74"/>
  <c r="X16" i="74" s="1"/>
  <c r="V13" i="74"/>
  <c r="X13" i="74" s="1"/>
  <c r="V19" i="74"/>
  <c r="X19" i="74" s="1"/>
  <c r="V12" i="74"/>
  <c r="X12" i="74" s="1"/>
  <c r="V14" i="74"/>
  <c r="X14" i="74" s="1"/>
  <c r="V21" i="74"/>
  <c r="X21" i="74" s="1"/>
  <c r="T25" i="74"/>
  <c r="G10" i="27" s="1"/>
  <c r="G47" i="27" s="1"/>
  <c r="V17" i="74"/>
  <c r="X17" i="74" s="1"/>
  <c r="G34" i="27"/>
  <c r="T50" i="73"/>
  <c r="G6" i="27" s="1"/>
  <c r="V54" i="76"/>
  <c r="X54" i="76" s="1"/>
  <c r="V46" i="76"/>
  <c r="X46" i="76" s="1"/>
  <c r="V44" i="76"/>
  <c r="X44" i="76" s="1"/>
  <c r="V42" i="76"/>
  <c r="X42" i="76" s="1"/>
  <c r="V23" i="76"/>
  <c r="X23" i="76" s="1"/>
  <c r="V21" i="76"/>
  <c r="X21" i="76" s="1"/>
  <c r="V19" i="76"/>
  <c r="X19" i="76" s="1"/>
  <c r="V16" i="76"/>
  <c r="X16" i="76" s="1"/>
  <c r="V49" i="76"/>
  <c r="X49" i="76" s="1"/>
  <c r="V17" i="76"/>
  <c r="X17" i="76" s="1"/>
  <c r="V13" i="76"/>
  <c r="X13" i="76" s="1"/>
  <c r="V10" i="76"/>
  <c r="X10" i="76" s="1"/>
  <c r="X62" i="76" s="1"/>
  <c r="V52" i="76"/>
  <c r="X52" i="76" s="1"/>
  <c r="V33" i="76"/>
  <c r="X33" i="76" s="1"/>
  <c r="V31" i="76"/>
  <c r="X31" i="76" s="1"/>
  <c r="V29" i="76"/>
  <c r="X29" i="76" s="1"/>
  <c r="V27" i="76"/>
  <c r="X27" i="76" s="1"/>
  <c r="V47" i="76"/>
  <c r="X47" i="76" s="1"/>
  <c r="V45" i="76"/>
  <c r="X45" i="76" s="1"/>
  <c r="V43" i="76"/>
  <c r="X43" i="76" s="1"/>
  <c r="V34" i="76"/>
  <c r="X34" i="76" s="1"/>
  <c r="V24" i="76"/>
  <c r="X24" i="76" s="1"/>
  <c r="V22" i="76"/>
  <c r="X22" i="76" s="1"/>
  <c r="V20" i="76"/>
  <c r="X20" i="76" s="1"/>
  <c r="V18" i="76"/>
  <c r="X18" i="76" s="1"/>
  <c r="V11" i="76"/>
  <c r="X11" i="76" s="1"/>
  <c r="V53" i="76"/>
  <c r="X53" i="76" s="1"/>
  <c r="V50" i="76"/>
  <c r="X50" i="76" s="1"/>
  <c r="V41" i="76"/>
  <c r="X41" i="76" s="1"/>
  <c r="V48" i="76"/>
  <c r="X48" i="76" s="1"/>
  <c r="V32" i="76"/>
  <c r="X32" i="76" s="1"/>
  <c r="V60" i="76"/>
  <c r="X60" i="76" s="1"/>
  <c r="V36" i="76"/>
  <c r="X36" i="76" s="1"/>
  <c r="V30" i="76"/>
  <c r="X30" i="76" s="1"/>
  <c r="V55" i="76"/>
  <c r="X55" i="76" s="1"/>
  <c r="V57" i="76"/>
  <c r="X57" i="76" s="1"/>
  <c r="V35" i="76"/>
  <c r="X35" i="76" s="1"/>
  <c r="V51" i="76"/>
  <c r="X51" i="76" s="1"/>
  <c r="V38" i="76"/>
  <c r="X38" i="76" s="1"/>
  <c r="V15" i="76"/>
  <c r="X15" i="76" s="1"/>
  <c r="V59" i="76"/>
  <c r="X59" i="76" s="1"/>
  <c r="V26" i="76"/>
  <c r="X26" i="76" s="1"/>
  <c r="V12" i="76"/>
  <c r="X12" i="76" s="1"/>
  <c r="V56" i="76"/>
  <c r="X56" i="76" s="1"/>
  <c r="V40" i="76"/>
  <c r="X40" i="76" s="1"/>
  <c r="V39" i="76"/>
  <c r="X39" i="76" s="1"/>
  <c r="V25" i="76"/>
  <c r="X25" i="76" s="1"/>
  <c r="V37" i="76"/>
  <c r="X37" i="76" s="1"/>
  <c r="V28" i="76"/>
  <c r="X28" i="76" s="1"/>
  <c r="V14" i="76"/>
  <c r="X14" i="76" s="1"/>
  <c r="V58" i="76"/>
  <c r="X58" i="76" s="1"/>
  <c r="U15" i="74"/>
  <c r="W15" i="74" s="1"/>
  <c r="U10" i="74"/>
  <c r="W10" i="74" s="1"/>
  <c r="W24" i="74" s="1"/>
  <c r="U21" i="74"/>
  <c r="W21" i="74" s="1"/>
  <c r="U12" i="74"/>
  <c r="W12" i="74" s="1"/>
  <c r="U22" i="74"/>
  <c r="W22" i="74" s="1"/>
  <c r="U13" i="74"/>
  <c r="W13" i="74" s="1"/>
  <c r="U17" i="74"/>
  <c r="W17" i="74" s="1"/>
  <c r="U11" i="74"/>
  <c r="W11" i="74" s="1"/>
  <c r="U23" i="75"/>
  <c r="W23" i="75" s="1"/>
  <c r="U11" i="75"/>
  <c r="W11" i="75" s="1"/>
  <c r="U27" i="75"/>
  <c r="W27" i="75" s="1"/>
  <c r="U24" i="75"/>
  <c r="W24" i="75" s="1"/>
  <c r="U20" i="75"/>
  <c r="W20" i="75" s="1"/>
  <c r="U18" i="75"/>
  <c r="W18" i="75" s="1"/>
  <c r="U16" i="75"/>
  <c r="W16" i="75" s="1"/>
  <c r="U14" i="75"/>
  <c r="W14" i="75" s="1"/>
  <c r="U25" i="75"/>
  <c r="W25" i="75" s="1"/>
  <c r="U12" i="75"/>
  <c r="W12" i="75" s="1"/>
  <c r="U28" i="75"/>
  <c r="W28" i="75" s="1"/>
  <c r="U26" i="75"/>
  <c r="W26" i="75" s="1"/>
  <c r="U21" i="75"/>
  <c r="W21" i="75" s="1"/>
  <c r="U19" i="75"/>
  <c r="W19" i="75" s="1"/>
  <c r="U17" i="75"/>
  <c r="W17" i="75" s="1"/>
  <c r="U15" i="75"/>
  <c r="W15" i="75" s="1"/>
  <c r="U13" i="75"/>
  <c r="W13" i="75" s="1"/>
  <c r="U10" i="75"/>
  <c r="W10" i="75" s="1"/>
  <c r="W29" i="75" s="1"/>
  <c r="U22" i="75"/>
  <c r="W22" i="75" s="1"/>
  <c r="S31" i="75"/>
  <c r="G14" i="27" s="1"/>
  <c r="G48" i="27" s="1"/>
  <c r="T24" i="74"/>
  <c r="G9" i="27" s="1"/>
  <c r="G35" i="27" s="1"/>
  <c r="G46" i="27" l="1"/>
  <c r="E44" i="27"/>
  <c r="E32" i="27"/>
</calcChain>
</file>

<file path=xl/sharedStrings.xml><?xml version="1.0" encoding="utf-8"?>
<sst xmlns="http://schemas.openxmlformats.org/spreadsheetml/2006/main" count="1701" uniqueCount="1695">
  <si>
    <r>
      <rPr>
        <b/>
        <sz val="20"/>
        <color rgb="FFFFFFFF"/>
        <rFont val="Tahoma"/>
        <family val="2"/>
      </rPr>
      <t>FUÉS (HEPSA): Uirlis féinmheasúnaithe maidir le hullmhacht i gcás éigeandála sláinte</t>
    </r>
  </si>
  <si>
    <r>
      <rPr>
        <b/>
        <sz val="14"/>
        <color rgb="FF65B32E"/>
        <rFont val="Tahoma"/>
        <family val="2"/>
      </rPr>
      <t>Réamhrá</t>
    </r>
  </si>
  <si>
    <r>
      <rPr>
        <sz val="11"/>
        <color rgb="FF000000"/>
        <rFont val="Calibri"/>
        <family val="2"/>
      </rPr>
      <t>Is é cuspóir na huirlise FUÉS (HEPSA) é leibhéal ullmhachta na tíre maidir le héigeandálaí sláinte poiblí a fhéinmheasúnú. Tá sé mar aidhm ag an uirlis fhéinmheasúnaithe seo atá bunaithe ar bhileog oibre réimsí chun feabhais a shainaithint. Is éard atá sa uirlis ná seacht réimse (</t>
    </r>
    <r>
      <rPr>
        <sz val="11"/>
        <color rgb="FF000000"/>
        <rFont val="Calibri"/>
        <family val="2"/>
      </rPr>
      <t xml:space="preserve">D1-D7) </t>
    </r>
    <r>
      <rPr>
        <sz val="11"/>
        <color rgb="FF000000"/>
        <rFont val="Calibri"/>
        <family val="2"/>
      </rPr>
      <t>a chlúdaíonn le chéile gach réimse d'ullmhacht agus d’fhreagairt maidir le sláinte phoiblí. Chun tuilleadh faisnéise a fháil ar na réimsí, féach an bhileog oibre 'Creat'.</t>
    </r>
  </si>
  <si>
    <r>
      <rPr>
        <sz val="11"/>
        <color rgb="FF000000"/>
        <rFont val="Calibri"/>
        <family val="2"/>
      </rPr>
      <t xml:space="preserve">Tá tacar táscairí leithdháilte ag gach réimse a chuireann ar chumas an leibhéal ullmhachta a thomhas agus a fhaireachán. Is féidir an t-aschur a úsáid chun faireachán a dhéanamh ar an leibhéal ullmhachta má líontar é go bliantúil (chun dul chun cinn a dhoiciméadú). Baineann úsáidí eile le plé struchtúrtha a éascú, bunaithe ar thoradh an fhéinmheasúnaithe. </t>
    </r>
  </si>
  <si>
    <r>
      <rPr>
        <sz val="11"/>
        <color rgb="FF000000"/>
        <rFont val="Calibri"/>
        <family val="2"/>
      </rPr>
      <t xml:space="preserve">Is féidir leis an uirlis FUÉS (HEPSA) pleanáil ullmhachta straitéiseach a éascú le haghaidh éigeandálaí sláinte poiblí: déantar bearnaí a shainaithint ann </t>
    </r>
    <r>
      <rPr>
        <sz val="11"/>
        <color rgb="FF000000"/>
        <rFont val="Calibri"/>
        <family val="2"/>
      </rPr>
      <t>agus pointí i leith feabhsuithe a chur chun feidhme.</t>
    </r>
  </si>
  <si>
    <r>
      <rPr>
        <b/>
        <sz val="14"/>
        <color rgb="FF65B32E"/>
        <rFont val="Tahoma"/>
        <family val="2"/>
      </rPr>
      <t>Treoracha</t>
    </r>
  </si>
  <si>
    <r>
      <rPr>
        <sz val="11"/>
        <color rgb="FF000000"/>
        <rFont val="Calibri"/>
        <family val="2"/>
      </rPr>
      <t xml:space="preserve">Chun tuilleadh treoracha a fháil, féach an foilseachán ECDC a leanas:  </t>
    </r>
    <r>
      <rPr>
        <sz val="11"/>
        <color rgb="FF000000"/>
        <rFont val="Calibri"/>
        <family val="2"/>
      </rPr>
      <t xml:space="preserve"> FUÉS (HEPSA) – uirlis féinmheasúnaithe maidir le hullmhacht i gcás éigeandála sláinte, treoir don úsáideoir. Stócólm: ECDC; 2018.</t>
    </r>
  </si>
  <si>
    <r>
      <rPr>
        <sz val="11"/>
        <color rgb="FF000000"/>
        <rFont val="Calibri"/>
        <family val="2"/>
      </rPr>
      <t xml:space="preserve">Má tá ceist ar bith agat faoin uirlis FUÉS, téigh i dteagmháil le </t>
    </r>
    <r>
      <rPr>
        <b/>
        <sz val="11"/>
        <color rgb="FF000000"/>
        <rFont val="Calibri"/>
        <family val="2"/>
      </rPr>
      <t>preparedness@ecdc.europe.eu</t>
    </r>
  </si>
  <si>
    <r>
      <rPr>
        <sz val="11"/>
        <color rgb="FF000000"/>
        <rFont val="Calibri"/>
        <family val="2"/>
      </rPr>
      <t xml:space="preserve">Tá foirm mheastóireachta ar fáil mar íoslódáil ar leithligh. Bheimis buíoch as do chuid aiseolais ionas gur féidir linn tuilleadh feabhais a chur ar an uirlis FUÉS (HEPSA). </t>
    </r>
  </si>
  <si>
    <r>
      <rPr>
        <b/>
        <sz val="14"/>
        <color rgb="FFFFFFFF"/>
        <rFont val="Calibri"/>
        <family val="2"/>
      </rPr>
      <t xml:space="preserve">PRÓISEAS ULLMHACHTA ÉIGEANDÁLA SLÁINTE POIBLÍ </t>
    </r>
  </si>
  <si>
    <r>
      <rPr>
        <sz val="11"/>
        <color rgb="FF000000"/>
        <rFont val="Calibri"/>
        <family val="2"/>
      </rPr>
      <t>Clúdaíonn próiseas ullmhachta éigeandála sláinte poiblí (UÉSP) seacht réimse chineálacha:  1. Ullmhúcháin agus rialachas réamh-theagmhais, 2. Acmhainní: lucht oibre oilte, 3. Cumas tacaíochta: faireachas, 4. Cumas tacaíochta: measúnú riosca, 5. Bainistíocht freagartha teagmhais, 6. Athbhreithniú iar-theagmhais, agus 7. Cur chun feidhme na gceachtanna a foghlaimíodh. Laistigh den phróiseas UÉSP, cuirtear béim ar thrí phríomhchéim den chóras ullmhachta agus freagartha éigeandála sláinte poiblí (réamh-theagmhas, teagmhas, agus iar-theagmhas).</t>
    </r>
  </si>
  <si>
    <r>
      <rPr>
        <sz val="11"/>
        <color rgb="FF000000"/>
        <rFont val="Calibri"/>
        <family val="2"/>
      </rPr>
      <t>Sa chéim réamh-theagmhais cuimsítear na réimsí agus na gníomhaíochtaí a bhaineann le pleanáil agus réamhaíocht UÉSP, ach díríonn céim an teagmhais ar phleananna agus struchtúir ullmhachta atá ann cheana a chur chun feidhme mar fhreagra ar bhagairt Sláinte Poiblí (a d’fhéadfadh a bheith ann). Léiríonn an chéim iar-theagmhais an téarnamh ó bhagairt Sláinte Poiblí agus leagann sí béim ar fheabhsú leanúnach gach réimse agus gné a léirítear sa timthriall UÉSP.</t>
    </r>
  </si>
  <si>
    <r>
      <rPr>
        <b/>
        <sz val="14"/>
        <color rgb="FFFFFFFF"/>
        <rFont val="Calibri"/>
        <family val="2"/>
      </rPr>
      <t>Fearann</t>
    </r>
  </si>
  <si>
    <r>
      <rPr>
        <b/>
        <sz val="14"/>
        <color rgb="FFFFFFFF"/>
        <rFont val="Calibri"/>
        <family val="2"/>
      </rPr>
      <t>Míniú</t>
    </r>
  </si>
  <si>
    <r>
      <rPr>
        <b/>
        <sz val="14"/>
        <color rgb="FFFFFFFF"/>
        <rFont val="Calibri"/>
        <family val="2"/>
      </rPr>
      <t xml:space="preserve">Líon na dtáscairí               </t>
    </r>
    <r>
      <rPr>
        <sz val="9"/>
        <color rgb="FFFFFFFF"/>
        <rFont val="Calibri"/>
        <family val="2"/>
      </rPr>
      <t>BSI                                    CSI</t>
    </r>
  </si>
  <si>
    <r>
      <rPr>
        <b/>
        <sz val="12"/>
        <rFont val="Calibri"/>
        <family val="2"/>
      </rPr>
      <t>Réamh-theagmhas</t>
    </r>
  </si>
  <si>
    <r>
      <rPr>
        <b/>
        <sz val="12"/>
        <rFont val="Calibri"/>
        <family val="2"/>
      </rPr>
      <t>Ullmhúcháin agus rialachas roimh theagmhas</t>
    </r>
  </si>
  <si>
    <r>
      <rPr>
        <sz val="12"/>
        <rFont val="Calibri"/>
        <family val="2"/>
      </rPr>
      <t xml:space="preserve">Léiríonn sé sin na struchtúir agus na próisis ina n-idirghníomhaíonn páirtithe leasmhara agus iad rannpháirteach sa chinnteoireacht a bhaineann le UÉSP. Áirítear leis sin, mar shampla, bunú beartas agus reachtaíochta náisiúnta a rialaíonn ullmhacht éigeandála; pleananna le haghaidh ullmhachta éigeandála, bearta freagartha agus téarnaimh, sásraí comhordúcháin, agus á gcur chun feidhme agus á bhfaireachán. </t>
    </r>
  </si>
  <si>
    <r>
      <rPr>
        <b/>
        <sz val="12"/>
        <rFont val="Calibri"/>
        <family val="2"/>
      </rPr>
      <t>Acmhainní: lucht oibre oilte</t>
    </r>
  </si>
  <si>
    <r>
      <rPr>
        <sz val="12"/>
        <rFont val="Calibri"/>
        <family val="2"/>
      </rPr>
      <t>Tá ról tábhachtach ag lucht oibre oilte, maidir le hacmhainní daonna agus eagrúchán, i bpleanáil UÉSP. Braitheann ullmhacht eagraíochta le haghaidh éigeandálaí ar fhoireann oilte agus sciliúil, chomh maith le nósanna imeachta éifeachtacha ionas gur féidir leis an eagraíocht freagairt go héifeachtach d’éigeandálaí sláinte poiblí. Cabhraíonn an t-oideachas, an oiliúint agus na freachnaimh chun cumais agus nósanna imeachta feidhmiúla a fhorbairt, a mheasúnú agus a fheabhsú, rud a chuireann ar chumas eagraíochta freagairt go héifeachtach do ráig nó éigeandáil sláinte phoiblí.</t>
    </r>
  </si>
  <si>
    <r>
      <rPr>
        <b/>
        <sz val="12"/>
        <rFont val="Calibri"/>
        <family val="2"/>
      </rPr>
      <t>Cumas tacaíochta: faireachas</t>
    </r>
  </si>
  <si>
    <r>
      <rPr>
        <sz val="12"/>
        <rFont val="Calibri"/>
        <family val="2"/>
      </rPr>
      <t>Is gné ríthábhachtach é faireachas, lena n-áirítear luathrabhadh agus faisnéis eipidéime, chun rioscaí sláinte poiblí a bhrath go tapa agus measúnú agus bainistiú na rioscaí sin a thionscnamh. Tá sé freisin ar cheann de na príomhInniúlachtaí atá leagtha amach sa chreatlach faireacháin um cháil lárnach na Rialachán Sláinte Idirnáisiúnta (RSI). Cuimsíonn faireachas galar an bailiúchán, comhthiomsú agus anailís chórasach, leanúnach agus anailís a dhéanamh ar shonraí chun críocha sláinte poiblí agus scaipeadh tráthúil faisnéise maidir le sláinte phoiblí.</t>
    </r>
  </si>
  <si>
    <r>
      <rPr>
        <b/>
        <sz val="12"/>
        <rFont val="Calibri"/>
        <family val="2"/>
      </rPr>
      <t>Teagmhas</t>
    </r>
  </si>
  <si>
    <r>
      <rPr>
        <b/>
        <sz val="12"/>
        <rFont val="Calibri"/>
        <family val="2"/>
      </rPr>
      <t>Cumas tacaíochta: measúnú riosca</t>
    </r>
  </si>
  <si>
    <r>
      <rPr>
        <sz val="12"/>
        <rFont val="Calibri"/>
        <family val="2"/>
      </rPr>
      <t>Déantar measúnú riosca a shainmhíniú mar phróiseas córasach, lena ndéantar leibhéal riosca a shannadh do bhagairt sláinte poiblí (féideartha) a eascraíonn as foláirimh agus luathrabhaidh ó chóras faireachais tíre. Dá réir sin, tá measúnú riosca comhdhéanta de bhailiúchán, measúnú agus doiciméadú na faisnéise ábhartha chun tacú le cinnteoireacht sa fhreagra ar bhagairt.</t>
    </r>
  </si>
  <si>
    <r>
      <rPr>
        <b/>
        <sz val="12"/>
        <rFont val="Calibri"/>
        <family val="2"/>
      </rPr>
      <t>Bainistíocht freagartha teagmhais</t>
    </r>
  </si>
  <si>
    <r>
      <rPr>
        <sz val="12"/>
        <rFont val="Calibri"/>
        <family val="2"/>
      </rPr>
      <t>Baineann bainistíocht freagartha teagmhais le gach straitéis agus gníomhaíocht atá saincheaptha chun cabhrú le tíortha déileáil le héigeandálaí sláinte poiblí tobanna agus suntasacha. Léiríonn teagmhais sláinte poiblí más amhlaidh gur féidir le heagraíocht cinntí tráthúla, leordhóthanacha agus cúramacha a dhéanamh atá bunaithe ar mheasúnú ceart ar an staid agus ar an eolas is fearr atá ar fáil. Is é an aidhm atá le bainistíocht freagartha teagmhais ná tionchar diúltach na dteagmhas sláinte poiblí a theorannú agus filleadh ar an ngnáth-staid. Tá sé de chúram ar phleanálaithe sláinte poiblí córas feidhmiúil comhoibrithe a bhunú ag leibhéil réigiúnacha, náisiúnta agus idirnáisiúnta. Cuirtear éilimh arda ar chumarsáid fhrithpháirteach, ar mhalartú faisnéise agus ar chinnteoireacht thrédhearcach. Faightear na tagairtí dlíthiúla maidir le gníomhaíochtaí den sórt sin sa reachtaíocht náisiúnta, Cinneadh 1082/2013 AE maidir le bagairtí sláinte trasteorann, agus RSI.</t>
    </r>
  </si>
  <si>
    <r>
      <rPr>
        <b/>
        <sz val="12"/>
        <color rgb="FFFFFFFF"/>
        <rFont val="Calibri"/>
        <family val="2"/>
      </rPr>
      <t>Iar-theagmhas</t>
    </r>
  </si>
  <si>
    <r>
      <rPr>
        <b/>
        <sz val="12"/>
        <color rgb="FFFFFFFF"/>
        <rFont val="Calibri"/>
        <family val="2"/>
      </rPr>
      <t>Athbhreithniú iar-theagmhais</t>
    </r>
  </si>
  <si>
    <r>
      <rPr>
        <sz val="12"/>
        <color rgb="FFFFFFFF"/>
        <rFont val="Calibri"/>
        <family val="2"/>
      </rPr>
      <t>Tá sé tábhachtach athbhreithniú iar-theagmhais a dhéanamh tar éis éigeandála sláinte poiblí. Soláthraíonn measúnú ar an teagmhas ​​an deis chun measúnú a dhéanamh ar leibhéal ullmhachta tíre nó réigiúin agus cabhraíonn sé le bearnaí féideartha agus réimsí chun feabhais a shainaithint.</t>
    </r>
  </si>
  <si>
    <r>
      <rPr>
        <b/>
        <sz val="12"/>
        <color rgb="FFFFFFFF"/>
        <rFont val="Calibri"/>
        <family val="2"/>
      </rPr>
      <t>Cur chun feidhme na gceachtanna a foghlaimíodh</t>
    </r>
  </si>
  <si>
    <r>
      <rPr>
        <sz val="12"/>
        <color rgb="FFFFFFFF"/>
        <rFont val="Calibri"/>
        <family val="2"/>
      </rPr>
      <t>Tar éis láidreachtaí agus laigí sa chóras UÉSP a mheasúnú le linn meastóireachta iar-theagmhais, ní mór na torthaí sin a thiontú ina ngníomhaíochtaí, is é sin na ceachtanna a foghlaimíodh a chur chun feidhme.</t>
    </r>
  </si>
  <si>
    <r>
      <rPr>
        <b/>
        <sz val="18"/>
        <rFont val="Calibri"/>
        <family val="2"/>
      </rPr>
      <t>Ullmhúcháin agus rialachas roimh theagmhas</t>
    </r>
  </si>
  <si>
    <r>
      <rPr>
        <b/>
        <sz val="16"/>
        <color rgb="FFFFFFFF"/>
        <rFont val="Calibri"/>
        <family val="2"/>
      </rPr>
      <t>Beart feidhmíochta</t>
    </r>
  </si>
  <si>
    <r>
      <rPr>
        <b/>
        <sz val="11"/>
        <color rgb="FFFFFFFF"/>
        <rFont val="Calibri"/>
        <family val="2"/>
      </rPr>
      <t>EDS</t>
    </r>
  </si>
  <si>
    <r>
      <rPr>
        <b/>
        <sz val="11"/>
        <color rgb="FFFFFFFF"/>
        <rFont val="Calibri"/>
        <family val="2"/>
      </rPr>
      <t xml:space="preserve">CMS </t>
    </r>
  </si>
  <si>
    <r>
      <rPr>
        <b/>
        <sz val="14"/>
        <rFont val="Calibri"/>
        <family val="2"/>
      </rPr>
      <t>Scór</t>
    </r>
  </si>
  <si>
    <r>
      <rPr>
        <b/>
        <sz val="16"/>
        <color rgb="FFFFFFFF"/>
        <rFont val="Calibri"/>
        <family val="2"/>
      </rPr>
      <t>Tagairtí</t>
    </r>
  </si>
  <si>
    <r>
      <rPr>
        <b/>
        <sz val="12"/>
        <rFont val="Calibri"/>
        <family val="2"/>
      </rPr>
      <t>Ní bhaineann le hábhar/Ní fios</t>
    </r>
  </si>
  <si>
    <r>
      <rPr>
        <b/>
        <sz val="11"/>
        <color rgb="FF000000"/>
        <rFont val="Calibri"/>
        <family val="2"/>
      </rPr>
      <t>Nótaí</t>
    </r>
  </si>
  <si>
    <r>
      <rPr>
        <sz val="11"/>
        <color rgb="FF000000"/>
        <rFont val="Calibri"/>
        <family val="2"/>
      </rPr>
      <t>Tá ullmhacht éigeandála comhtháite i straitéisí sláinte náisiúnta, i maoiniú agus i bpleananna.</t>
    </r>
  </si>
  <si>
    <r>
      <rPr>
        <sz val="11"/>
        <color theme="1" tint="0.34998626667073579"/>
        <rFont val="Calibri"/>
        <family val="2"/>
      </rPr>
      <t>G.1
R.1</t>
    </r>
  </si>
  <si>
    <r>
      <rPr>
        <sz val="11"/>
        <color rgb="FF000000"/>
        <rFont val="Calibri"/>
        <family val="2"/>
      </rPr>
      <t>I measc na mbeartas agus na reachtaíochta bainistíochta riosca éigeandála ilearnála tá bagairtí Sláinte Poiblí.</t>
    </r>
  </si>
  <si>
    <r>
      <rPr>
        <sz val="11"/>
        <color theme="1" tint="0.34998626667073579"/>
        <rFont val="Calibri"/>
        <family val="2"/>
      </rPr>
      <t>G.1</t>
    </r>
  </si>
  <si>
    <r>
      <rPr>
        <sz val="11"/>
        <color rgb="FF000000"/>
        <rFont val="Calibri"/>
        <family val="2"/>
      </rPr>
      <t>Forbraítear Plean Ullmhacht Éigeandála Sláinte Poiblí náisiúnta, déanfar é a nuashonrú nó a fhormhuiniú m.sh. Comhlacht Inniúil Náisiúnta.</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</si>
  <si>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</si>
  <si>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</si>
  <si>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</si>
  <si>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Cuirtear an Plean um Ullmhúchán Éigeandála Sláinte Poiblí náisiúnta chun feidhme.</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</si>
  <si>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</si>
  <si>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</si>
  <si>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</si>
  <si>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Tá na pleananna ullmhachta solúbtha agus éasca a oiriúnú.</t>
    </r>
  </si>
  <si>
    <r>
      <rPr>
        <sz val="11"/>
        <color theme="1" tint="0.34998626667073579"/>
        <rFont val="Calibri"/>
        <family val="2"/>
      </rPr>
      <t>G.2</t>
    </r>
  </si>
  <si>
    <r>
      <rPr>
        <sz val="11"/>
        <color rgb="FF000000"/>
        <rFont val="Calibri"/>
        <family val="2"/>
      </rPr>
      <t>3.3</t>
    </r>
  </si>
  <si>
    <r>
      <rPr>
        <sz val="11"/>
        <color rgb="FF000000"/>
        <rFont val="Calibri"/>
        <family val="2"/>
      </rPr>
      <t>Áirítear ar an bpleanáil ullmhachta ullmhacht an phobail chun ullmhú do theagmhais sláinte poiblí, chun seasamh ina gcoinne, agus chun teacht chucu féin tar éis teagmhas sláinte poiblí.</t>
    </r>
  </si>
  <si>
    <r>
      <rPr>
        <sz val="11"/>
        <color theme="1" tint="0.34998626667073579"/>
        <rFont val="Calibri"/>
        <family val="2"/>
      </rPr>
      <t>G.2</t>
    </r>
  </si>
  <si>
    <r>
      <rPr>
        <sz val="11"/>
        <color rgb="FF000000"/>
        <rFont val="Calibri"/>
        <family val="2"/>
      </rPr>
      <t>Áirítear ar phleanáil ullmhachta féinmheasúnú, a bhaineann le bearnaí agus réitigh fhéideartha, cumas acmhainní daonna, agus geallsealbhóirí náisiúnta ábhartha a aithint.</t>
    </r>
  </si>
  <si>
    <r>
      <rPr>
        <sz val="11"/>
        <color theme="1" tint="0.34998626667073579"/>
        <rFont val="Calibri"/>
        <family val="2"/>
      </rPr>
      <t>C.1</t>
    </r>
  </si>
  <si>
    <r>
      <rPr>
        <sz val="11"/>
        <color rgb="FF000000"/>
        <rFont val="Calibri"/>
        <family val="2"/>
      </rPr>
      <t>4.1</t>
    </r>
  </si>
  <si>
    <r>
      <rPr>
        <sz val="11"/>
        <color rgb="FF000000"/>
        <rFont val="Calibri"/>
        <family val="2"/>
      </rPr>
      <t xml:space="preserve">Comhtháthaítear an féinmheasúnú seo sa mheicníocht straitéiseach, pleanála agus airgeadais atá ann faoi láthair. </t>
    </r>
  </si>
  <si>
    <r>
      <rPr>
        <sz val="11"/>
        <color theme="1" tint="0.34998626667073579"/>
        <rFont val="Calibri"/>
        <family val="2"/>
      </rPr>
      <t>C.1</t>
    </r>
  </si>
  <si>
    <r>
      <rPr>
        <sz val="11"/>
        <color rgb="FF000000"/>
        <rFont val="Calibri"/>
        <family val="2"/>
      </rPr>
      <t>Áirítear ar phleanáil ullmhachta measúnú agus neartú a dhéanamh ar inniúlachtaí atá ann cheana (struchtúir/seirbhísí, trealamh foirne, pleananna scríofa d'ullmhacht, nósanna imeachta oibríochta caighdeánacha).</t>
    </r>
  </si>
  <si>
    <r>
      <rPr>
        <sz val="11"/>
        <color theme="1" tint="0.34998626667073579"/>
        <rFont val="Calibri"/>
        <family val="2"/>
      </rPr>
      <t>C.1-6</t>
    </r>
  </si>
  <si>
    <r>
      <rPr>
        <sz val="11"/>
        <color rgb="FF000000"/>
        <rFont val="Calibri"/>
        <family val="2"/>
      </rPr>
      <t>5.1</t>
    </r>
  </si>
  <si>
    <r>
      <rPr>
        <sz val="11"/>
        <color rgb="FF000000"/>
        <rFont val="Calibri"/>
        <family val="2"/>
      </rPr>
      <t>I measc na bpleananna ullmhachta tá straitéis tógála cumais.</t>
    </r>
  </si>
  <si>
    <r>
      <rPr>
        <sz val="11"/>
        <color theme="1" tint="0.34998626667073579"/>
        <rFont val="Calibri"/>
        <family val="2"/>
      </rPr>
      <t>C.1-6</t>
    </r>
  </si>
  <si>
    <r>
      <rPr>
        <sz val="11"/>
        <color rgb="FF000000"/>
        <rFont val="Calibri"/>
        <family val="2"/>
      </rPr>
      <t>5.2</t>
    </r>
  </si>
  <si>
    <r>
      <rPr>
        <sz val="11"/>
        <color rgb="FF000000"/>
        <rFont val="Calibri"/>
        <family val="2"/>
      </rPr>
      <t>Tagann an córas ullmhachta agus freagartha d'éigeandálaí sláinte poiblí (lena n-áirítear galair theagmhálacha) le dea-chleachtais AE.</t>
    </r>
  </si>
  <si>
    <r>
      <rPr>
        <sz val="11"/>
        <color theme="1" tint="0.34998626667073579"/>
        <rFont val="Calibri"/>
        <family val="2"/>
      </rPr>
      <t>C.6</t>
    </r>
  </si>
  <si>
    <r>
      <rPr>
        <sz val="11"/>
        <color rgb="FF000000"/>
        <rFont val="Calibri"/>
        <family val="2"/>
      </rPr>
      <t>5.3</t>
    </r>
  </si>
  <si>
    <r>
      <rPr>
        <sz val="11"/>
        <color rgb="FF000000"/>
        <rFont val="Calibri"/>
        <family val="2"/>
      </rPr>
      <t>Tá pleananna paindéimeacha comhsheasmhach le treoir idirnáisiúnta atá ar fáil (e.g. EDS agus AE) idirnáisiúnta.</t>
    </r>
  </si>
  <si>
    <r>
      <rPr>
        <sz val="11"/>
        <color theme="1" tint="0.34998626667073579"/>
        <rFont val="Calibri"/>
        <family val="2"/>
      </rPr>
      <t>G.2</t>
    </r>
  </si>
  <si>
    <r>
      <rPr>
        <sz val="11"/>
        <color rgb="FF000000"/>
        <rFont val="Calibri"/>
        <family val="2"/>
      </rPr>
      <t>Cuimsíonn pleanáil ullmhachta frithbhearta leighis cuí chun sláinte daonra na mBallstát a chosaint.</t>
    </r>
  </si>
  <si>
    <r>
      <rPr>
        <sz val="11"/>
        <color theme="1" tint="0.34998626667073579"/>
        <rFont val="Calibri"/>
        <family val="2"/>
      </rPr>
      <t>G.5</t>
    </r>
  </si>
  <si>
    <r>
      <rPr>
        <sz val="11"/>
        <color rgb="FF000000"/>
        <rFont val="Calibri"/>
        <family val="2"/>
      </rPr>
      <t>6.1</t>
    </r>
  </si>
  <si>
    <r>
      <rPr>
        <sz val="11"/>
        <color rgb="FF000000"/>
        <rFont val="Calibri"/>
        <family val="2"/>
      </rPr>
      <t>Áirítear ar phleanáil ullmhachta soláthraithe a shainaithint d’fhrithbhearta leighis, lena n-áirítear inniúlacht seachadta agus am.</t>
    </r>
  </si>
  <si>
    <r>
      <rPr>
        <sz val="11"/>
        <color theme="1" tint="0.34998626667073579"/>
        <rFont val="Calibri"/>
        <family val="2"/>
      </rPr>
      <t>G.5</t>
    </r>
  </si>
  <si>
    <r>
      <rPr>
        <sz val="11"/>
        <color rgb="FF000000"/>
        <rFont val="Calibri"/>
        <family val="2"/>
      </rPr>
      <t>Áirithíonn pleanáil ullmhúcháin comhoibriú tras-earnála agus róil agus freagrachtaí atá sainithe go soiléir do na páirtithe leasmhara uile.</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</si>
  <si>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</si>
  <si>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</si>
  <si>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</si>
  <si>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Tá córas uile-rialtais (i.e. líonraí foirmiúla agus neamhfhoirmeálta) córas bithshábháilteachta agus bithshlándála i bhfeidhm d'áiseanna daonna, ainmhithe agus talmhaíochta.</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</si>
  <si>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</si>
  <si>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</si>
  <si>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</si>
  <si>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Tá comhordú, ordú agus rialú il-earnála agus ilpháirtithe leasmhara bunaithe ar bhonneagar bunaithe.</t>
    </r>
  </si>
  <si>
    <r>
      <rPr>
        <sz val="11"/>
        <color theme="1" tint="0.34998626667073579"/>
        <rFont val="Calibri"/>
        <family val="2"/>
      </rPr>
      <t xml:space="preserve">G.3 </t>
    </r>
  </si>
  <si>
    <r>
      <rPr>
        <sz val="11"/>
        <color rgb="FF000000"/>
        <rFont val="Calibri"/>
        <family val="2"/>
      </rPr>
      <t>7.3</t>
    </r>
  </si>
  <si>
    <r>
      <rPr>
        <sz val="11"/>
        <color rgb="FF000000"/>
        <rFont val="Calibri"/>
        <family val="2"/>
      </rPr>
      <t>Déantar neartú leanúnach ar chomhordú, ordú agus rialú i-earnála agus ilpháirtithe leasmhara le linn an phróisis phleanála.</t>
    </r>
  </si>
  <si>
    <r>
      <rPr>
        <sz val="11"/>
        <color theme="1" tint="0.34998626667073579"/>
        <rFont val="Calibri"/>
        <family val="2"/>
      </rPr>
      <t xml:space="preserve">G.3 </t>
    </r>
  </si>
  <si>
    <r>
      <rPr>
        <sz val="11"/>
        <color rgb="FF000000"/>
        <rFont val="Calibri"/>
        <family val="2"/>
      </rPr>
      <t>7.4</t>
    </r>
  </si>
  <si>
    <r>
      <rPr>
        <sz val="11"/>
        <color rgb="FF000000"/>
        <rFont val="Calibri"/>
        <family val="2"/>
      </rPr>
      <t>Áirítear leis an bpleanáil ullmhachta an cumas chun tacú le hoibríochtaí ag na leibhéil freagartha idirmheánaí agus pobail/ bunfhreagartha le linn éigeandála sláinte poiblí.</t>
    </r>
  </si>
  <si>
    <r>
      <rPr>
        <sz val="11"/>
        <color theme="1" tint="0.34998626667073579"/>
        <rFont val="Calibri"/>
        <family val="2"/>
      </rPr>
      <t xml:space="preserve">G.3 </t>
    </r>
  </si>
  <si>
    <r>
      <rPr>
        <sz val="11"/>
        <color rgb="FF000000"/>
        <rFont val="Calibri"/>
        <family val="2"/>
      </rPr>
      <t>Déantar rioscaí agus acmhainní tosaíochta sláinte poiblí a mhapáil agus a úsáid.</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</si>
  <si>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</si>
  <si>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</si>
  <si>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</si>
  <si>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Tá maoirseacht frithmhiocróbach (sraith straitéisí comhordaithe chun feabhas a chur ar úsáid leigheasanna frithmhiocróbach) chun feidhme.</t>
    </r>
  </si>
  <si>
    <r>
      <rPr>
        <sz val="11"/>
        <color theme="1" tint="0.34998626667073579"/>
        <rFont val="Calibri"/>
        <family val="2"/>
      </rPr>
      <t>C.4</t>
    </r>
  </si>
  <si>
    <r>
      <rPr>
        <sz val="11"/>
        <color theme="1" tint="0.34998626667073579"/>
        <rFont val="Calibri"/>
        <family val="2"/>
      </rPr>
      <t>P.3.4</t>
    </r>
  </si>
  <si>
    <r>
      <rPr>
        <sz val="11"/>
        <color rgb="FF000000"/>
        <rFont val="Calibri"/>
        <family val="2"/>
      </rPr>
      <t>8.2</t>
    </r>
  </si>
  <si>
    <r>
      <rPr>
        <sz val="11"/>
        <color rgb="FF000000"/>
        <rFont val="Calibri"/>
        <family val="2"/>
      </rPr>
      <t xml:space="preserve">Áirítear ar ullmhacht: an cumas chun ráigeanna a chosc, a bhrath agus a bhainistiú, le linn sreabhadh mór tobann imirceach. </t>
    </r>
  </si>
  <si>
    <r>
      <rPr>
        <sz val="11"/>
        <color theme="1" tint="0.34998626667073579"/>
        <rFont val="Calibri"/>
        <family val="2"/>
      </rPr>
      <t>G.2</t>
    </r>
  </si>
  <si>
    <r>
      <rPr>
        <sz val="11"/>
        <color rgb="FF000000"/>
        <rFont val="Calibri"/>
        <family val="2"/>
      </rPr>
      <t>Tá creat náisiúnta ar leith i bhfeidhm do bhagairtí tosaíochta (amhail Fliú paindéimeach) i ngach earnáil.</t>
    </r>
  </si>
  <si>
    <r>
      <rPr>
        <sz val="11"/>
        <color theme="1" tint="0.34998626667073579"/>
        <rFont val="Calibri"/>
        <family val="2"/>
      </rPr>
      <t>G.2</t>
    </r>
  </si>
  <si>
    <r>
      <rPr>
        <sz val="11"/>
        <color rgb="FF000000"/>
        <rFont val="Calibri"/>
        <family val="2"/>
      </rPr>
      <t>9.1</t>
    </r>
  </si>
  <si>
    <r>
      <rPr>
        <sz val="11"/>
        <color rgb="FF000000"/>
        <rFont val="Calibri"/>
        <family val="2"/>
      </rPr>
      <t>Tá pleananna ullmhachta i bhfeidhm do theagmhais a bhaineann le guaiseacha bitheolaíocha, arna bhforbairt go comhpháirteach ag earnálacha Sláinte Poiblí agus neamh-shláinte, amhail cosaint shibhialta, rialú teorann agus custaim.</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</si>
  <si>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</si>
  <si>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</si>
  <si>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</si>
  <si>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Maidir le hullmhacht paindéimeach, tá pleanáil láidir agus comhordú tras-rialtais ríthábhachtach agus tá an Roinn Sláinte á stiúradh.</t>
    </r>
  </si>
  <si>
    <r>
      <rPr>
        <sz val="11"/>
        <color theme="1" tint="0.34998626667073579"/>
        <rFont val="Calibri"/>
        <family val="2"/>
      </rPr>
      <t>G.2</t>
    </r>
  </si>
  <si>
    <r>
      <rPr>
        <sz val="11"/>
        <color rgb="FF000000"/>
        <rFont val="Calibri"/>
        <family val="2"/>
      </rPr>
      <t xml:space="preserve">Tá ullmhacht bunaithe i líonraí náisiúnta agus réigiúnacha. </t>
    </r>
  </si>
  <si>
    <r>
      <rPr>
        <sz val="11"/>
        <color theme="1" tint="0.34998626667073579"/>
        <rFont val="Calibri"/>
        <family val="2"/>
      </rPr>
      <t xml:space="preserve">G.3 </t>
    </r>
  </si>
  <si>
    <r>
      <rPr>
        <sz val="11"/>
        <color rgb="FF000000"/>
        <rFont val="Calibri"/>
        <family val="2"/>
      </rPr>
      <t>Tá comhar idir tíortha i bhfeidhm chun ardleibhéil ullmhachta a chothabháil.</t>
    </r>
  </si>
  <si>
    <r>
      <rPr>
        <sz val="11"/>
        <color rgb="FF000000"/>
        <rFont val="Calibri"/>
        <family val="2"/>
      </rPr>
      <t>Tá feidhmeanna agus oibríochtaí Phointí Comhtheagmhála Náisiúnta RSI i bhfeidhm mar atá sainithe ag RSI (2005).</t>
    </r>
  </si>
  <si>
    <r>
      <rPr>
        <sz val="11"/>
        <color theme="1" tint="0.34998626667073579"/>
        <rFont val="Calibri"/>
        <family val="2"/>
      </rPr>
      <t>D.3.2</t>
    </r>
  </si>
  <si>
    <r>
      <rPr>
        <sz val="11"/>
        <color rgb="FF000000"/>
        <rFont val="Calibri"/>
        <family val="2"/>
      </rPr>
      <t>Tá beartais agus nósanna imeachta cumarsáide curtha ar bun chun faisnéis a bhaineann le teagmhas ar ábhar ​​imní Sláinte Poiblí é a fhorbairt, a chomhordú agus a scaipeadh.</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</si>
  <si>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</si>
  <si>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</si>
  <si>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</si>
  <si>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Cinntíonn straitéis cumarsáide cumarsáid thráthúil agus éifeachtach roimh agus le linn teagmhais.</t>
    </r>
  </si>
  <si>
    <r>
      <rPr>
        <sz val="11"/>
        <color theme="1" tint="0.34998626667073579"/>
        <rFont val="Calibri"/>
        <family val="2"/>
      </rPr>
      <t>C.5</t>
    </r>
  </si>
  <si>
    <r>
      <rPr>
        <sz val="11"/>
        <color rgb="FF000000"/>
        <rFont val="Calibri"/>
        <family val="2"/>
      </rPr>
      <t>13.2</t>
    </r>
  </si>
  <si>
    <r>
      <rPr>
        <sz val="11"/>
        <color rgb="FF000000"/>
        <rFont val="Calibri"/>
        <family val="2"/>
      </rPr>
      <t>Áirítear leis an straitéis cumarsáide cur chuige an mhéadaithe.</t>
    </r>
  </si>
  <si>
    <r>
      <rPr>
        <sz val="11"/>
        <color theme="1" tint="0.34998626667073579"/>
        <rFont val="Calibri"/>
        <family val="2"/>
      </rPr>
      <t>C.5</t>
    </r>
  </si>
  <si>
    <r>
      <rPr>
        <sz val="11"/>
        <color rgb="FF000000"/>
        <rFont val="Calibri"/>
        <family val="2"/>
      </rPr>
      <t>13.3</t>
    </r>
  </si>
  <si>
    <r>
      <rPr>
        <sz val="11"/>
        <color rgb="FF000000"/>
        <rFont val="Calibri"/>
        <family val="2"/>
      </rPr>
      <t>Tá pleananna cumarsáide éigeandála fós solúbtha agus nuashonraithe de réir mar is gá.</t>
    </r>
  </si>
  <si>
    <r>
      <rPr>
        <sz val="11"/>
        <color theme="1" tint="0.34998626667073579"/>
        <rFont val="Calibri"/>
        <family val="2"/>
      </rPr>
      <t>C.5</t>
    </r>
  </si>
  <si>
    <r>
      <rPr>
        <sz val="11"/>
        <color rgb="FF000000"/>
        <rFont val="Calibri"/>
        <family val="2"/>
      </rPr>
      <t>13.4</t>
    </r>
  </si>
  <si>
    <r>
      <rPr>
        <sz val="11"/>
        <color rgb="FF000000"/>
        <rFont val="Calibri"/>
        <family val="2"/>
      </rPr>
      <t>Tá pleananna cumarsáide éigeandála pragmatacha agus simplí a chur chun feidhme.</t>
    </r>
  </si>
  <si>
    <r>
      <rPr>
        <sz val="11"/>
        <color theme="1" tint="0.34998626667073579"/>
        <rFont val="Calibri"/>
        <family val="2"/>
      </rPr>
      <t>C.5</t>
    </r>
  </si>
  <si>
    <r>
      <rPr>
        <sz val="11"/>
        <color rgb="FF000000"/>
        <rFont val="Calibri"/>
        <family val="2"/>
      </rPr>
      <t>13.5</t>
    </r>
  </si>
  <si>
    <r>
      <rPr>
        <sz val="11"/>
        <color rgb="FF000000"/>
        <rFont val="Calibri"/>
        <family val="2"/>
      </rPr>
      <t>Déantar tástáil ar phleananna cumarsáide éigeandála.</t>
    </r>
  </si>
  <si>
    <r>
      <rPr>
        <sz val="11"/>
        <color theme="1" tint="0.34998626667073579"/>
        <rFont val="Calibri"/>
        <family val="2"/>
      </rPr>
      <t>C.5</t>
    </r>
  </si>
  <si>
    <r>
      <rPr>
        <sz val="11"/>
        <color rgb="FF000000"/>
        <rFont val="Calibri"/>
        <family val="2"/>
      </rPr>
      <t>13.6</t>
    </r>
  </si>
  <si>
    <r>
      <rPr>
        <sz val="11"/>
        <color rgb="FF000000"/>
        <rFont val="Calibri"/>
        <family val="2"/>
      </rPr>
      <t>Áirítear ar phleananna cumarsáide éigeandála an fhéidearthacht go dtarraingíonn teagmhais áirithe níos mó airde ó na meáin.</t>
    </r>
  </si>
  <si>
    <r>
      <rPr>
        <sz val="11"/>
        <color theme="1" tint="0.34998626667073579"/>
        <rFont val="Calibri"/>
        <family val="2"/>
      </rPr>
      <t>C.5</t>
    </r>
  </si>
  <si>
    <r>
      <rPr>
        <sz val="11"/>
        <color rgb="FF000000"/>
        <rFont val="Calibri"/>
        <family val="2"/>
      </rPr>
      <t>13.7</t>
    </r>
  </si>
  <si>
    <r>
      <rPr>
        <sz val="11"/>
        <color rgb="FF000000"/>
        <rFont val="Calibri"/>
        <family val="2"/>
      </rPr>
      <t>Áirítear ar phleananna cumarsáide éigeandála go bhféadfadh éileamh níos mó teacht ón bpobal chun faisnéis a fháil de bharr teagmhas áirithe.</t>
    </r>
  </si>
  <si>
    <r>
      <rPr>
        <sz val="11"/>
        <color theme="1" tint="0.34998626667073579"/>
        <rFont val="Calibri"/>
        <family val="2"/>
      </rPr>
      <t>C.5</t>
    </r>
  </si>
  <si>
    <r>
      <rPr>
        <sz val="11"/>
        <color rgb="FF000000"/>
        <rFont val="Calibri"/>
        <family val="2"/>
      </rPr>
      <t>13.8</t>
    </r>
  </si>
  <si>
    <r>
      <rPr>
        <sz val="11"/>
        <color rgb="FF000000"/>
        <rFont val="Calibri"/>
        <family val="2"/>
      </rPr>
      <t>Bunaítear bealaí cumarsáide ilriosca (e.g láithreán gréasáin, ríomhphost, línte teileafóin faoi leith d’ábhar áirithe).</t>
    </r>
  </si>
  <si>
    <r>
      <rPr>
        <sz val="11"/>
        <color theme="1" tint="0.34998626667073579"/>
        <rFont val="Calibri"/>
        <family val="2"/>
      </rPr>
      <t>C.5</t>
    </r>
  </si>
  <si>
    <r>
      <rPr>
        <sz val="11"/>
        <color rgb="FF000000"/>
        <rFont val="Calibri"/>
        <family val="2"/>
      </rPr>
      <t>13.9</t>
    </r>
  </si>
  <si>
    <r>
      <rPr>
        <sz val="11"/>
        <color rgb="FF000000"/>
        <rFont val="Calibri"/>
        <family val="2"/>
      </rPr>
      <t>Soláthraítear faisnéis agus treoir thráthúil faoi theagmhas ​​do ghairmithe sláinte agus do ghairmithe eile, ionas gur féidir leo freagairt chuí a thabhairt don phobal.</t>
    </r>
  </si>
  <si>
    <r>
      <rPr>
        <sz val="11"/>
        <color theme="1" tint="0.34998626667073579"/>
        <rFont val="Calibri"/>
        <family val="2"/>
      </rPr>
      <t>C.5</t>
    </r>
  </si>
  <si>
    <r>
      <rPr>
        <b/>
        <sz val="11"/>
        <color rgb="FF000000"/>
        <rFont val="Calibri"/>
        <family val="2"/>
      </rPr>
      <t>TBT</t>
    </r>
  </si>
  <si>
    <r>
      <rPr>
        <b/>
        <sz val="11"/>
        <color rgb="FF000000"/>
        <rFont val="Calibri"/>
        <family val="2"/>
      </rPr>
      <t>TCT</t>
    </r>
  </si>
  <si>
    <t>CHECK BSI</t>
  </si>
  <si>
    <t>CHECK CSI</t>
  </si>
  <si>
    <t>Weighted BSI</t>
  </si>
  <si>
    <t>Weighted ratio CSI</t>
  </si>
  <si>
    <t>score BSI</t>
  </si>
  <si>
    <t>score CSI</t>
  </si>
  <si>
    <t>BSI NA</t>
  </si>
  <si>
    <t>CSI NA</t>
  </si>
  <si>
    <r>
      <rPr>
        <b/>
        <sz val="18"/>
        <rFont val="Calibri"/>
        <family val="2"/>
      </rPr>
      <t>Acmhainní: lucht oibre oilte</t>
    </r>
  </si>
  <si>
    <r>
      <rPr>
        <b/>
        <sz val="16"/>
        <color rgb="FFFFFFFF"/>
        <rFont val="Calibri"/>
        <family val="2"/>
      </rPr>
      <t>Beart feidhmíochta</t>
    </r>
  </si>
  <si>
    <r>
      <rPr>
        <b/>
        <sz val="11"/>
        <color rgb="FFFFFFFF"/>
        <rFont val="Calibri"/>
        <family val="2"/>
      </rPr>
      <t>EDS</t>
    </r>
  </si>
  <si>
    <r>
      <rPr>
        <b/>
        <sz val="11"/>
        <color rgb="FFFFFFFF"/>
        <rFont val="Calibri"/>
        <family val="2"/>
      </rPr>
      <t xml:space="preserve">CMS </t>
    </r>
  </si>
  <si>
    <r>
      <rPr>
        <b/>
        <sz val="14"/>
        <rFont val="Calibri"/>
        <family val="2"/>
      </rPr>
      <t>Scór</t>
    </r>
  </si>
  <si>
    <r>
      <rPr>
        <b/>
        <sz val="16"/>
        <color rgb="FFFFFFFF"/>
        <rFont val="Calibri"/>
        <family val="2"/>
      </rPr>
      <t>Tagairtí</t>
    </r>
  </si>
  <si>
    <r>
      <rPr>
        <b/>
        <sz val="12"/>
        <rFont val="Calibri"/>
        <family val="2"/>
      </rPr>
      <t>Ní bhaineann le hábhar/Ní fios</t>
    </r>
  </si>
  <si>
    <r>
      <rPr>
        <b/>
        <sz val="11"/>
        <color rgb="FF000000"/>
        <rFont val="Calibri"/>
        <family val="2"/>
      </rPr>
      <t>Nótaí</t>
    </r>
  </si>
  <si>
    <r>
      <rPr>
        <sz val="11"/>
        <color rgb="FF000000"/>
        <rFont val="Calibri"/>
        <family val="2"/>
      </rPr>
      <t>Tá scileanna agus inniúlachtaí phearsanra Sláinte Poiblí leordhóthanach chun faireachas sláinte poiblí agus freagairt a chothabháil ag gach leibhéal den Chóras Sláinte.</t>
    </r>
  </si>
  <si>
    <r>
      <rPr>
        <sz val="11"/>
        <color theme="1" tint="0.34998626667073579"/>
        <rFont val="Calibri"/>
        <family val="2"/>
      </rPr>
      <t>R.2</t>
    </r>
  </si>
  <si>
    <r>
      <rPr>
        <sz val="11"/>
        <color theme="1" tint="0.34998626667073579"/>
        <rFont val="Calibri"/>
        <family val="2"/>
      </rPr>
      <t>D.4.3</t>
    </r>
  </si>
  <si>
    <r>
      <rPr>
        <sz val="11"/>
        <color rgb="FF000000"/>
        <rFont val="Calibri"/>
        <family val="2"/>
      </rPr>
      <t xml:space="preserve">Tá acmhainní daonna ar fáil chun riachtanais lárnacha acmhainneachtaí RSI a chur chun feidhme </t>
    </r>
  </si>
  <si>
    <r>
      <rPr>
        <sz val="11"/>
        <color theme="1" tint="0.34998626667073579"/>
        <rFont val="Calibri"/>
        <family val="2"/>
      </rPr>
      <t>R.2</t>
    </r>
  </si>
  <si>
    <r>
      <rPr>
        <sz val="11"/>
        <color theme="1" tint="0.34998626667073579"/>
        <rFont val="Calibri"/>
        <family val="2"/>
      </rPr>
      <t>D.4.1</t>
    </r>
  </si>
  <si>
    <r>
      <rPr>
        <sz val="11"/>
        <color rgb="FF000000"/>
        <rFont val="Calibri"/>
        <family val="2"/>
      </rPr>
      <t>Áiritheofar foireann oibre sláinte poiblí inniúil ar mhaithe le leanúnachas seirbhísí sláinte.</t>
    </r>
  </si>
  <si>
    <r>
      <rPr>
        <sz val="11"/>
        <color theme="1" tint="0.34998626667073579"/>
        <rFont val="Calibri"/>
        <family val="2"/>
      </rPr>
      <t>R.2</t>
    </r>
  </si>
  <si>
    <r>
      <rPr>
        <sz val="11"/>
        <color rgb="FF000000"/>
        <rFont val="Calibri"/>
        <family val="2"/>
      </rPr>
      <t>Tacaítear le hoideachas, le hoiliúint agus le freachnaimh ar leibhéal straitéiseach agus oibríochtúil eagraíochta.</t>
    </r>
  </si>
  <si>
    <r>
      <rPr>
        <sz val="11"/>
        <color theme="1" tint="0.34998626667073579"/>
        <rFont val="Calibri"/>
        <family val="2"/>
      </rPr>
      <t>R.2</t>
    </r>
  </si>
  <si>
    <r>
      <rPr>
        <sz val="11"/>
        <color rgb="FF000000"/>
        <rFont val="Calibri"/>
        <family val="2"/>
      </rPr>
      <t>4.1</t>
    </r>
  </si>
  <si>
    <r>
      <rPr>
        <sz val="11"/>
        <color rgb="FF000000"/>
        <rFont val="Calibri"/>
        <family val="2"/>
      </rPr>
      <t>Tá oideachas, oiliúint agus freachnaimh mar chuid de ghníomhaíochtaí pleanála ullmhachta na heagraíochta.</t>
    </r>
  </si>
  <si>
    <r>
      <rPr>
        <sz val="11"/>
        <color theme="1" tint="0.34998626667073579"/>
        <rFont val="Calibri"/>
        <family val="2"/>
      </rPr>
      <t>R.2</t>
    </r>
  </si>
  <si>
    <r>
      <rPr>
        <sz val="11"/>
        <color rgb="FF000000"/>
        <rFont val="Calibri"/>
        <family val="2"/>
      </rPr>
      <t>Déantar an leibhéal ullmhachta a mheas trí fhreachnaimh ionsamhlúcháin.</t>
    </r>
  </si>
  <si>
    <r>
      <rPr>
        <sz val="11"/>
        <color rgb="FF000000"/>
        <rFont val="Calibri"/>
        <family val="2"/>
      </rPr>
      <t>5.1</t>
    </r>
  </si>
  <si>
    <r>
      <rPr>
        <sz val="11"/>
        <color rgb="FF000000"/>
        <rFont val="Calibri"/>
        <family val="2"/>
      </rPr>
      <t>Tá eagraíochtaí comhpháirtíochta ábhartha páirteach i bhfreachnaimh chun tuiscint a fháil ar phleananna freagartha a chéile.</t>
    </r>
  </si>
  <si>
    <r>
      <rPr>
        <sz val="11"/>
        <color theme="1" tint="0.34998626667073579"/>
        <rFont val="Calibri"/>
        <family val="2"/>
      </rPr>
      <t>R.2</t>
    </r>
  </si>
  <si>
    <r>
      <rPr>
        <sz val="11"/>
        <color rgb="FF000000"/>
        <rFont val="Calibri"/>
        <family val="2"/>
      </rPr>
      <t>Úsáidtear oiliúint, freachnaimh agus athbhreithnithe teagmhais chun nósanna imeachta bainistíochta riosca a thuiscint agus a fheabhsú agus chun inniúlachtaí a neartú.</t>
    </r>
  </si>
  <si>
    <r>
      <rPr>
        <sz val="11"/>
        <color theme="1" tint="0.34998626667073579"/>
        <rFont val="Calibri"/>
        <family val="2"/>
      </rPr>
      <t>R.2</t>
    </r>
  </si>
  <si>
    <r>
      <rPr>
        <sz val="11"/>
        <color rgb="FF000000"/>
        <rFont val="Calibri"/>
        <family val="2"/>
      </rPr>
      <t>6.1</t>
    </r>
  </si>
  <si>
    <r>
      <rPr>
        <sz val="11"/>
        <color rgb="FF000000"/>
        <rFont val="Calibri"/>
        <family val="2"/>
      </rPr>
      <t>Tá freachnaimhí bunaithe ar chás samplach agus iad oiriúnaithe don suíomh (e.g. áitiúil, réigiúnach, náisiúnta, agus idirnáisiúnta).</t>
    </r>
  </si>
  <si>
    <r>
      <rPr>
        <sz val="11"/>
        <color theme="1" tint="0.34998626667073579"/>
        <rFont val="Calibri"/>
        <family val="2"/>
      </rPr>
      <t>R.2</t>
    </r>
  </si>
  <si>
    <r>
      <rPr>
        <sz val="11"/>
        <color rgb="FF000000"/>
        <rFont val="Calibri"/>
        <family val="2"/>
      </rPr>
      <t>6.2</t>
    </r>
  </si>
  <si>
    <r>
      <rPr>
        <sz val="11"/>
        <color rgb="FF000000"/>
        <rFont val="Calibri"/>
        <family val="2"/>
      </rPr>
      <t>D’fhonn freachnamh ionsamhlúcháin rathúil a dhéanamh, tugtar sainordú soiléir don ghrúpa pleanála agus tugtar an t-údarás dóibh an cleachtadh a phleanáil, a chur i gcrích agus a mheas.</t>
    </r>
  </si>
  <si>
    <r>
      <rPr>
        <sz val="11"/>
        <color theme="1" tint="0.34998626667073579"/>
        <rFont val="Calibri"/>
        <family val="2"/>
      </rPr>
      <t>R.2</t>
    </r>
  </si>
  <si>
    <r>
      <rPr>
        <sz val="11"/>
        <color rgb="FF000000"/>
        <rFont val="Calibri"/>
        <family val="2"/>
      </rPr>
      <t>6.3</t>
    </r>
  </si>
  <si>
    <r>
      <rPr>
        <sz val="11"/>
        <color rgb="FF000000"/>
        <rFont val="Calibri"/>
        <family val="2"/>
      </rPr>
      <t>Is é is cuspóir d’fhreachnamh ionsamhlúcháin réimsí a shainaithint le haghaidh feabhsúcháin.</t>
    </r>
  </si>
  <si>
    <r>
      <rPr>
        <sz val="11"/>
        <color theme="1" tint="0.34998626667073579"/>
        <rFont val="Calibri"/>
        <family val="2"/>
      </rPr>
      <t>R.2</t>
    </r>
  </si>
  <si>
    <r>
      <rPr>
        <sz val="11"/>
        <color rgb="FF000000"/>
        <rFont val="Calibri"/>
        <family val="2"/>
      </rPr>
      <t>Déantar freachnaimh chun feidhmiúlacht iarbhír na n-inniúlachtaí lárnacha RSI a thástáil.</t>
    </r>
  </si>
  <si>
    <r>
      <rPr>
        <sz val="11"/>
        <color theme="1" tint="0.34998626667073579"/>
        <rFont val="Calibri"/>
        <family val="2"/>
      </rPr>
      <t>R.2</t>
    </r>
  </si>
  <si>
    <r>
      <rPr>
        <sz val="11"/>
        <color rgb="FF000000"/>
        <rFont val="Calibri"/>
        <family val="2"/>
      </rPr>
      <t>Déantar measúnú ar aidhmeanna agus cuspóirí tosaigh oideachais, oiliúna agus freachnamh ionsamhlúcháin agus déantar na ceachtanna a foghlaimíodh a dhoiciméadú i dtuarascáil.</t>
    </r>
  </si>
  <si>
    <r>
      <rPr>
        <sz val="11"/>
        <color theme="1" tint="0.34998626667073579"/>
        <rFont val="Calibri"/>
        <family val="2"/>
      </rPr>
      <t>R.2</t>
    </r>
  </si>
  <si>
    <r>
      <rPr>
        <b/>
        <sz val="11"/>
        <color rgb="FF000000"/>
        <rFont val="Calibri"/>
        <family val="2"/>
      </rPr>
      <t>TBT</t>
    </r>
  </si>
  <si>
    <r>
      <rPr>
        <b/>
        <sz val="11"/>
        <color rgb="FF000000"/>
        <rFont val="Calibri"/>
        <family val="2"/>
      </rPr>
      <t>TCT</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</si>
  <si>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</si>
  <si>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</si>
  <si>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</si>
  <si>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</si>
  <si>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</si>
  <si>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</si>
  <si>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</si>
  <si>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</si>
  <si>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</si>
  <si>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Cumas tacaíochta: Faireachas</t>
    </r>
  </si>
  <si>
    <r>
      <rPr>
        <b/>
        <sz val="16"/>
        <color rgb="FFFFFFFF"/>
        <rFont val="Calibri"/>
        <family val="2"/>
      </rPr>
      <t>Beart feidhmíochta</t>
    </r>
  </si>
  <si>
    <r>
      <rPr>
        <b/>
        <sz val="11"/>
        <color rgb="FFFFFFFF"/>
        <rFont val="Calibri"/>
        <family val="2"/>
      </rPr>
      <t>EDS</t>
    </r>
  </si>
  <si>
    <r>
      <rPr>
        <b/>
        <sz val="11"/>
        <color rgb="FFFFFFFF"/>
        <rFont val="Calibri"/>
        <family val="2"/>
      </rPr>
      <t xml:space="preserve">CMS </t>
    </r>
  </si>
  <si>
    <r>
      <rPr>
        <b/>
        <sz val="14"/>
        <rFont val="Calibri"/>
        <family val="2"/>
      </rPr>
      <t>Scór</t>
    </r>
  </si>
  <si>
    <r>
      <rPr>
        <b/>
        <sz val="16"/>
        <color rgb="FFFFFFFF"/>
        <rFont val="Calibri"/>
        <family val="2"/>
      </rPr>
      <t>Tagairtí</t>
    </r>
  </si>
  <si>
    <r>
      <rPr>
        <b/>
        <sz val="12"/>
        <rFont val="Calibri"/>
        <family val="2"/>
      </rPr>
      <t>Ní bhaineann le hábhar/Ní fios</t>
    </r>
  </si>
  <si>
    <r>
      <rPr>
        <b/>
        <sz val="11"/>
        <color rgb="FF000000"/>
        <rFont val="Calibri"/>
        <family val="2"/>
      </rPr>
      <t>Nótaí</t>
    </r>
  </si>
  <si>
    <r>
      <rPr>
        <sz val="11"/>
        <color rgb="FF000000"/>
        <rFont val="Calibri"/>
        <family val="2"/>
      </rPr>
      <t xml:space="preserve"> </t>
    </r>
  </si>
  <si>
    <r>
      <rPr>
        <sz val="11"/>
        <color rgb="FF000000"/>
        <rFont val="Calibri"/>
        <family val="2"/>
      </rPr>
      <t>Tá córas faireachais bunaithe ar tháscairí i bhfeidhm.</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</si>
  <si>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</si>
  <si>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</si>
  <si>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</si>
  <si>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Déantar na táscairí sin a shainmhíniú i bprótacail chun go bhféadfar leanúnachas tráthúil a dhéanamh.</t>
    </r>
  </si>
  <si>
    <r>
      <rPr>
        <sz val="11"/>
        <color theme="1" tint="0.34998626667073579"/>
        <rFont val="Calibri"/>
        <family val="2"/>
      </rPr>
      <t>C.2</t>
    </r>
  </si>
  <si>
    <r>
      <rPr>
        <sz val="11"/>
        <color rgb="FF000000"/>
        <rFont val="Calibri"/>
        <family val="2"/>
      </rPr>
      <t>Tá córas faisnéis eipidéime i bhfeidhm.</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</si>
  <si>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</si>
  <si>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</si>
  <si>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</si>
  <si>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Déantar teagmhais ar cúis imní iad maidir Ie Sláinte Phoiblí a shainmhíniú i bprótacail, le bearta iardain tráthúla a chumasú.</t>
    </r>
  </si>
  <si>
    <r>
      <rPr>
        <sz val="11"/>
        <color theme="1" tint="0.34998626667073579"/>
        <rFont val="Calibri"/>
        <family val="2"/>
      </rPr>
      <t>C.2</t>
    </r>
  </si>
  <si>
    <r>
      <rPr>
        <sz val="11"/>
        <color rgb="FF000000"/>
        <rFont val="Calibri"/>
        <family val="2"/>
      </rPr>
      <t>2.3</t>
    </r>
  </si>
  <si>
    <r>
      <rPr>
        <sz val="11"/>
        <color rgb="FF000000"/>
        <rFont val="Calibri"/>
        <family val="2"/>
      </rPr>
      <t>Soláthraíonn an córas faireachais tuairisciú fíor-ama ar shonraí faireachais.</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</si>
  <si>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</si>
  <si>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</si>
  <si>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</si>
  <si>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Tá an córas faireachais íogair agus solúbtha, chun cásanna nó teagmhais thosaigh a bhrath.</t>
    </r>
  </si>
  <si>
    <r>
      <rPr>
        <sz val="11"/>
        <color theme="1" tint="0.34998626667073579"/>
        <rFont val="Calibri"/>
        <family val="2"/>
      </rPr>
      <t>C.2</t>
    </r>
  </si>
  <si>
    <r>
      <rPr>
        <sz val="11"/>
        <color rgb="FF000000"/>
        <rFont val="Calibri"/>
        <family val="2"/>
      </rPr>
      <t>2.5</t>
    </r>
  </si>
  <si>
    <r>
      <rPr>
        <sz val="11"/>
        <color rgb="FF000000"/>
        <rFont val="Calibri"/>
        <family val="2"/>
      </rPr>
      <t xml:space="preserve">Faigheann an córas faireachais faisnéis ó réimse leathan acmhainní éagsúla agus iontaofa. </t>
    </r>
  </si>
  <si>
    <r>
      <rPr>
        <sz val="11"/>
        <color theme="1" tint="0.34998626667073579"/>
        <rFont val="Calibri"/>
        <family val="2"/>
      </rPr>
      <t>C.2</t>
    </r>
  </si>
  <si>
    <r>
      <rPr>
        <sz val="11"/>
        <color rgb="FF000000"/>
        <rFont val="Calibri"/>
        <family val="2"/>
      </rPr>
      <t>2.6</t>
    </r>
  </si>
  <si>
    <r>
      <rPr>
        <sz val="11"/>
        <color rgb="FF000000"/>
        <rFont val="Calibri"/>
        <family val="2"/>
      </rPr>
      <t>Áirítear ar an líonra faireachais faisnéis ó chórais faireachais tréidliachta.</t>
    </r>
  </si>
  <si>
    <r>
      <rPr>
        <sz val="11"/>
        <color theme="1" tint="0.34998626667073579"/>
        <rFont val="Calibri"/>
        <family val="2"/>
      </rPr>
      <t>C.2</t>
    </r>
  </si>
  <si>
    <r>
      <rPr>
        <sz val="11"/>
        <color rgb="FF000000"/>
        <rFont val="Calibri"/>
        <family val="2"/>
      </rPr>
      <t>2.7</t>
    </r>
  </si>
  <si>
    <r>
      <rPr>
        <sz val="11"/>
        <color rgb="FF000000"/>
        <rFont val="Calibri"/>
        <family val="2"/>
      </rPr>
      <t>Áirítear ar an líonra faireachais faisnéis ó chórais faireachais feithideolaíocha.</t>
    </r>
  </si>
  <si>
    <r>
      <rPr>
        <sz val="11"/>
        <color theme="1" tint="0.34998626667073579"/>
        <rFont val="Calibri"/>
        <family val="2"/>
      </rPr>
      <t>C.2</t>
    </r>
  </si>
  <si>
    <r>
      <rPr>
        <sz val="11"/>
        <color rgb="FF000000"/>
        <rFont val="Calibri"/>
        <family val="2"/>
      </rPr>
      <t>2.8</t>
    </r>
  </si>
  <si>
    <r>
      <rPr>
        <sz val="11"/>
        <color rgb="FF000000"/>
        <rFont val="Calibri"/>
        <family val="2"/>
      </rPr>
      <t>Áirítear ar an líonra faireachais faisnéis ó chórais faireachais comhshaoil.</t>
    </r>
  </si>
  <si>
    <r>
      <rPr>
        <sz val="11"/>
        <color theme="1" tint="0.34998626667073579"/>
        <rFont val="Calibri"/>
        <family val="2"/>
      </rPr>
      <t>C.2</t>
    </r>
  </si>
  <si>
    <r>
      <rPr>
        <sz val="11"/>
        <color rgb="FF000000"/>
        <rFont val="Calibri"/>
        <family val="2"/>
      </rPr>
      <t>2.9</t>
    </r>
  </si>
  <si>
    <r>
      <rPr>
        <sz val="11"/>
        <color rgb="FF000000"/>
        <rFont val="Calibri"/>
        <family val="2"/>
      </rPr>
      <t>Áirítear ar an líonra faireachais faisnéis ó chórais faireachais meitéareolaíochta.</t>
    </r>
  </si>
  <si>
    <r>
      <rPr>
        <sz val="11"/>
        <color theme="1" tint="0.34998626667073579"/>
        <rFont val="Calibri"/>
        <family val="2"/>
      </rPr>
      <t>C.2</t>
    </r>
  </si>
  <si>
    <r>
      <rPr>
        <sz val="11"/>
        <color rgb="FF000000"/>
        <rFont val="Calibri"/>
        <family val="2"/>
      </rPr>
      <t>2.10</t>
    </r>
  </si>
  <si>
    <r>
      <rPr>
        <sz val="11"/>
        <color rgb="FF000000"/>
        <rFont val="Calibri"/>
        <family val="2"/>
      </rPr>
      <t>Áirítear ar an líonra faireachais faisnéis ó chórais faireachais micribhitheolaíochta.</t>
    </r>
  </si>
  <si>
    <r>
      <rPr>
        <sz val="11"/>
        <color theme="1" tint="0.34998626667073579"/>
        <rFont val="Calibri"/>
        <family val="2"/>
      </rPr>
      <t>C.2</t>
    </r>
  </si>
  <si>
    <r>
      <rPr>
        <sz val="11"/>
        <color rgb="FF000000"/>
        <rFont val="Calibri"/>
        <family val="2"/>
      </rPr>
      <t>Gineann an córas faireachais comhartha luathrabhaidh de theagmhas féideartha ar ábhar imní Sláinte Poiblí é.</t>
    </r>
  </si>
  <si>
    <r>
      <rPr>
        <sz val="11"/>
        <color theme="1" tint="0.34998626667073579"/>
        <rFont val="Calibri"/>
        <family val="2"/>
      </rPr>
      <t>C.2</t>
    </r>
  </si>
  <si>
    <r>
      <rPr>
        <sz val="11"/>
        <color rgb="FF000000"/>
        <rFont val="Calibri"/>
        <family val="2"/>
      </rPr>
      <t>Bunaítear rannpháirtíocht i líonraí faireachais AE.</t>
    </r>
  </si>
  <si>
    <r>
      <rPr>
        <sz val="11"/>
        <color theme="1" tint="0.34998626667073579"/>
        <rFont val="Calibri"/>
        <family val="2"/>
      </rPr>
      <t>C.2</t>
    </r>
  </si>
  <si>
    <r>
      <rPr>
        <sz val="11"/>
        <color rgb="FF9BBB59" tint="-0.49989318521683401"/>
        <rFont val="Calibri"/>
        <family val="2"/>
      </rPr>
      <t>D.2.2</t>
    </r>
  </si>
  <si>
    <r>
      <rPr>
        <sz val="11"/>
        <color rgb="FF000000"/>
        <rFont val="Calibri"/>
        <family val="2"/>
      </rPr>
      <t>Comhlíonann an córas faireachais caighdeáin AE agus EDS maidir le sonraí eipidéimeolaíocha i ndáil le gach galar faoi fhaireachas AE, a sainmhínithe cáis agus prótacail tuairiscithe.</t>
    </r>
  </si>
  <si>
    <r>
      <rPr>
        <sz val="11"/>
        <color theme="1" tint="0.34998626667073579"/>
        <rFont val="Calibri"/>
        <family val="2"/>
      </rPr>
      <t>C.2</t>
    </r>
  </si>
  <si>
    <r>
      <rPr>
        <sz val="11"/>
        <color rgb="FF9BBB59" tint="-0.49989318521683401"/>
        <rFont val="Calibri"/>
        <family val="2"/>
      </rPr>
      <t>D.2.2</t>
    </r>
  </si>
  <si>
    <r>
      <rPr>
        <sz val="11"/>
        <color rgb="FF000000"/>
        <rFont val="Calibri"/>
        <family val="2"/>
      </rPr>
      <t>Tuairiscítear go córasach agus go rialta na sonraí faireachais do na hearnálacha agus na páirtithe leasmhara ábhartha.</t>
    </r>
  </si>
  <si>
    <r>
      <rPr>
        <sz val="11"/>
        <color theme="1" tint="0.34998626667073579"/>
        <rFont val="Calibri"/>
        <family val="2"/>
      </rPr>
      <t>C.2</t>
    </r>
  </si>
  <si>
    <r>
      <rPr>
        <sz val="11"/>
        <color rgb="FF000000"/>
        <rFont val="Calibri"/>
        <family val="2"/>
      </rPr>
      <t>6.1</t>
    </r>
  </si>
  <si>
    <r>
      <rPr>
        <sz val="11"/>
        <color rgb="FF000000"/>
        <rFont val="Calibri"/>
        <family val="2"/>
      </rPr>
      <t>Tá na córais faireachais ábhartha uile comhtháite i ngréasán a mhalartóidh faisnéis go seasta.</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</si>
  <si>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</si>
  <si>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</si>
  <si>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</si>
  <si>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Tá líonraí agus prótacail tuairiscithe i bhfeidhm.</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</si>
  <si>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</si>
  <si>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</si>
  <si>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</si>
  <si>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Tá an córas faireachais in ann an fhaisnéis is gá a sholáthar chun freagairt a chur ar an eolas agus comhairle a chur ar fáil ina taobh.</t>
    </r>
  </si>
  <si>
    <r>
      <rPr>
        <sz val="11"/>
        <color theme="1" tint="0.34998626667073579"/>
        <rFont val="Calibri"/>
        <family val="2"/>
      </rPr>
      <t>C.2</t>
    </r>
  </si>
  <si>
    <r>
      <rPr>
        <sz val="11"/>
        <color rgb="FF9BBB59" tint="-0.49989318521683401"/>
        <rFont val="Calibri"/>
        <family val="2"/>
      </rPr>
      <t>D.2.3</t>
    </r>
  </si>
  <si>
    <r>
      <rPr>
        <b/>
        <sz val="11"/>
        <color rgb="FF000000"/>
        <rFont val="Calibri"/>
        <family val="2"/>
      </rPr>
      <t>TBT</t>
    </r>
  </si>
  <si>
    <r>
      <rPr>
        <b/>
        <sz val="11"/>
        <color rgb="FF000000"/>
        <rFont val="Calibri"/>
        <family val="2"/>
      </rPr>
      <t>TCT</t>
    </r>
  </si>
  <si>
    <t>CHECK BSI</t>
  </si>
  <si>
    <t>CHECK CSI</t>
  </si>
  <si>
    <t>Weighted BSI</t>
  </si>
  <si>
    <t>Weighted ratio CSI</t>
  </si>
  <si>
    <t>score BSI</t>
  </si>
  <si>
    <t>score CSI</t>
  </si>
  <si>
    <t>BSI NA</t>
  </si>
  <si>
    <t>CSI NA</t>
  </si>
  <si>
    <r>
      <rPr>
        <b/>
        <sz val="18"/>
        <rFont val="Calibri"/>
        <family val="2"/>
      </rPr>
      <t>Cumas tacaíochta: Measúnú riosca</t>
    </r>
  </si>
  <si>
    <r>
      <rPr>
        <b/>
        <sz val="16"/>
        <color rgb="FFFFFFFF"/>
        <rFont val="Calibri"/>
        <family val="2"/>
      </rPr>
      <t>Beart feidhmíochta</t>
    </r>
  </si>
  <si>
    <r>
      <rPr>
        <b/>
        <sz val="11"/>
        <color rgb="FFFFFFFF"/>
        <rFont val="Calibri"/>
        <family val="2"/>
      </rPr>
      <t>EDS</t>
    </r>
  </si>
  <si>
    <r>
      <rPr>
        <b/>
        <sz val="11"/>
        <color rgb="FFFFFFFF"/>
        <rFont val="Calibri"/>
        <family val="2"/>
      </rPr>
      <t xml:space="preserve">CMS </t>
    </r>
  </si>
  <si>
    <r>
      <rPr>
        <b/>
        <sz val="14"/>
        <rFont val="Calibri"/>
        <family val="2"/>
      </rPr>
      <t>Scór</t>
    </r>
  </si>
  <si>
    <r>
      <rPr>
        <b/>
        <sz val="16"/>
        <color rgb="FFFFFFFF"/>
        <rFont val="Calibri"/>
        <family val="2"/>
      </rPr>
      <t>Tagairtí</t>
    </r>
  </si>
  <si>
    <r>
      <rPr>
        <b/>
        <sz val="12"/>
        <rFont val="Calibri"/>
        <family val="2"/>
      </rPr>
      <t>Ní bhaineann le hábhar/Ní fios</t>
    </r>
  </si>
  <si>
    <r>
      <rPr>
        <b/>
        <sz val="11"/>
        <color rgb="FF000000"/>
        <rFont val="Calibri"/>
        <family val="2"/>
      </rPr>
      <t>Nótaí</t>
    </r>
  </si>
  <si>
    <r>
      <rPr>
        <sz val="11"/>
        <color rgb="FF000000"/>
        <rFont val="Calibri"/>
        <family val="2"/>
      </rPr>
      <t>Déantar measúnú ar fholáirimh agus ar luathrabhaidh bunaithe ar anailís chomhpháirteach ar an bhfaireachas agus ar shonraí eile atá ar fáil.</t>
    </r>
  </si>
  <si>
    <r>
      <rPr>
        <sz val="11"/>
        <color theme="1" tint="0.34998626667073579"/>
        <rFont val="Calibri"/>
        <family val="2"/>
      </rPr>
      <t>C.1</t>
    </r>
  </si>
  <si>
    <r>
      <rPr>
        <sz val="11"/>
        <color rgb="FF000000"/>
        <rFont val="Calibri"/>
        <family val="2"/>
      </rPr>
      <t>Cuirtear foireann measúnaithe riosca le chéile chun measúnú a dhéanamh ar na rioscaí a bhaineann le teagmhas (féideartha) ar ábhar imní Sláinte Poiblí é.</t>
    </r>
  </si>
  <si>
    <r>
      <rPr>
        <sz val="11"/>
        <color theme="1" tint="0.34998626667073579"/>
        <rFont val="Calibri"/>
        <family val="2"/>
      </rPr>
      <t>C.1</t>
    </r>
  </si>
  <si>
    <r>
      <rPr>
        <sz val="11"/>
        <color rgb="FF000000"/>
        <rFont val="Calibri"/>
        <family val="2"/>
      </rPr>
      <t>2.2</t>
    </r>
  </si>
  <si>
    <r>
      <rPr>
        <sz val="11"/>
        <color rgb="FF000000"/>
        <rFont val="Calibri"/>
        <family val="2"/>
      </rPr>
      <t>Áirítear ar an bhfoireann measúnaithe riosca saineolas breise (e.g. tocsaineolaíocht, sláinte ainmhithe, sábháilteacht bia, etc.).</t>
    </r>
  </si>
  <si>
    <r>
      <rPr>
        <sz val="11"/>
        <color theme="1" tint="0.34998626667073579"/>
        <rFont val="Calibri"/>
        <family val="2"/>
      </rPr>
      <t>C.1</t>
    </r>
  </si>
  <si>
    <r>
      <rPr>
        <sz val="11"/>
        <color rgb="FF000000"/>
        <rFont val="Calibri"/>
        <family val="2"/>
      </rPr>
      <t>2.3</t>
    </r>
  </si>
  <si>
    <r>
      <rPr>
        <sz val="11"/>
        <color rgb="FF000000"/>
        <rFont val="Calibri"/>
        <family val="2"/>
      </rPr>
      <t>Bunaithe ar shaintréithe an ghalair, cinneann an fhoireann measúnaithe riosca cé chomh minic is ceart an measúnú riosca a thabhairt suas chun dáta.</t>
    </r>
  </si>
  <si>
    <r>
      <rPr>
        <sz val="11"/>
        <color theme="1" tint="0.34998626667073579"/>
        <rFont val="Calibri"/>
        <family val="2"/>
      </rPr>
      <t>C.1</t>
    </r>
  </si>
  <si>
    <r>
      <rPr>
        <sz val="11"/>
        <color rgb="FF000000"/>
        <rFont val="Calibri"/>
        <family val="2"/>
      </rPr>
      <t>2.4</t>
    </r>
  </si>
  <si>
    <r>
      <rPr>
        <sz val="11"/>
        <color rgb="FF000000"/>
        <rFont val="Calibri"/>
        <family val="2"/>
      </rPr>
      <t>Tá an leibhéal riosca a shanntar do theagmhas ​​bunaithe ar an nguais faoi amhras (nó ar an nguais shainaitheanta).</t>
    </r>
  </si>
  <si>
    <r>
      <rPr>
        <sz val="11"/>
        <color theme="1" tint="0.34998626667073579"/>
        <rFont val="Calibri"/>
        <family val="2"/>
      </rPr>
      <t>C.1</t>
    </r>
  </si>
  <si>
    <r>
      <rPr>
        <sz val="11"/>
        <color rgb="FF000000"/>
        <rFont val="Calibri"/>
        <family val="2"/>
      </rPr>
      <t>2.5</t>
    </r>
  </si>
  <si>
    <r>
      <rPr>
        <sz val="11"/>
        <color rgb="FF000000"/>
        <rFont val="Calibri"/>
        <family val="2"/>
      </rPr>
      <t>Tá an leibhéal riosca a shanntar do theagmhas ​​bunaithe ar an nochtadh a d’fhéadfadh a bheith ann don ghuais.</t>
    </r>
  </si>
  <si>
    <r>
      <rPr>
        <sz val="11"/>
        <color theme="1" tint="0.34998626667073579"/>
        <rFont val="Calibri"/>
        <family val="2"/>
      </rPr>
      <t>C.1</t>
    </r>
  </si>
  <si>
    <r>
      <rPr>
        <sz val="11"/>
        <color rgb="FF000000"/>
        <rFont val="Calibri"/>
        <family val="2"/>
      </rPr>
      <t>2.6</t>
    </r>
  </si>
  <si>
    <r>
      <rPr>
        <sz val="11"/>
        <color rgb="FF000000"/>
        <rFont val="Calibri"/>
        <family val="2"/>
      </rPr>
      <t xml:space="preserve">Tá an leibhéal riosca a shanntar do theagmhas ​​bunaithe ar an gcomhthéacs ina bhfuil an teagmhas ag tarlú. </t>
    </r>
  </si>
  <si>
    <r>
      <rPr>
        <sz val="11"/>
        <color theme="1" tint="0.34998626667073579"/>
        <rFont val="Calibri"/>
        <family val="2"/>
      </rPr>
      <t>C.1</t>
    </r>
  </si>
  <si>
    <r>
      <rPr>
        <sz val="11"/>
        <color rgb="FF000000"/>
        <rFont val="Calibri"/>
        <family val="2"/>
      </rPr>
      <t>2.7</t>
    </r>
  </si>
  <si>
    <r>
      <rPr>
        <sz val="11"/>
        <color rgb="FF000000"/>
        <rFont val="Calibri"/>
        <family val="2"/>
      </rPr>
      <t>Tá an leibhéal riosca a shanntar bunaithe ar na saintréithe galair (mar shampla líon na gcásanna/básanna, cion an dianghalair sa daonra, na grúpaí cliniciúla is mó a bhfuil tionchar aige orthu, etc.).</t>
    </r>
  </si>
  <si>
    <r>
      <rPr>
        <sz val="11"/>
        <color theme="1" tint="0.34998626667073579"/>
        <rFont val="Calibri"/>
        <family val="2"/>
      </rPr>
      <t>C.1</t>
    </r>
  </si>
  <si>
    <r>
      <rPr>
        <sz val="11"/>
        <color rgb="FF000000"/>
        <rFont val="Calibri"/>
        <family val="2"/>
      </rPr>
      <t>2.8</t>
    </r>
  </si>
  <si>
    <r>
      <rPr>
        <sz val="11"/>
        <color rgb="FF000000"/>
        <rFont val="Calibri"/>
        <family val="2"/>
      </rPr>
      <t>Tá an leibhéal riosca a shanntar bunaithe ar acmhainn na seirbhíse (e.g. líon na n-othar a chuirtear i láthair ag seirbhísí cúraim phríomhúil/a glacadh isteach chuig an ospidéal agus chuig cóireáil speisialtóra dianchúraim).</t>
    </r>
  </si>
  <si>
    <r>
      <rPr>
        <sz val="11"/>
        <color theme="1" tint="0.34998626667073579"/>
        <rFont val="Calibri"/>
        <family val="2"/>
      </rPr>
      <t>C.1</t>
    </r>
  </si>
  <si>
    <r>
      <rPr>
        <sz val="11"/>
        <color rgb="FF000000"/>
        <rFont val="Calibri"/>
        <family val="2"/>
      </rPr>
      <t>Úsáidtear measúnuithe riosca chun cabhrú le pleanáil ullmhachta agus gníomhaíochtaí freagartha.</t>
    </r>
  </si>
  <si>
    <r>
      <rPr>
        <sz val="11"/>
        <color theme="1" tint="0.34998626667073579"/>
        <rFont val="Calibri"/>
        <family val="2"/>
      </rPr>
      <t>C.1</t>
    </r>
  </si>
  <si>
    <r>
      <rPr>
        <sz val="11"/>
        <color rgb="FF000000"/>
        <rFont val="Calibri"/>
        <family val="2"/>
      </rPr>
      <t>3.1</t>
    </r>
  </si>
  <si>
    <r>
      <rPr>
        <sz val="11"/>
        <color rgb="FF000000"/>
        <rFont val="Calibri"/>
        <family val="2"/>
      </rPr>
      <t>Baintear úsáid as ceisteanna atá sainithe go soiléir mar chuid den mheasúnú riosca chun cuidiú le gníomhaíochtaí tosaíochta a shainaithint.</t>
    </r>
  </si>
  <si>
    <r>
      <rPr>
        <sz val="11"/>
        <color theme="1" tint="0.34998626667073579"/>
        <rFont val="Calibri"/>
        <family val="2"/>
      </rPr>
      <t>C.1</t>
    </r>
  </si>
  <si>
    <r>
      <rPr>
        <sz val="11"/>
        <color rgb="FF000000"/>
        <rFont val="Calibri"/>
        <family val="2"/>
      </rPr>
      <t>3.2</t>
    </r>
  </si>
  <si>
    <r>
      <rPr>
        <sz val="11"/>
        <color rgb="FF000000"/>
        <rFont val="Calibri"/>
        <family val="2"/>
      </rPr>
      <t>Úsáidtear measúnú riosca chun réimsí riosca a shainaithint.</t>
    </r>
  </si>
  <si>
    <r>
      <rPr>
        <sz val="11"/>
        <color theme="1" tint="0.34998626667073579"/>
        <rFont val="Calibri"/>
        <family val="2"/>
      </rPr>
      <t>C.1</t>
    </r>
  </si>
  <si>
    <r>
      <rPr>
        <sz val="11"/>
        <color rgb="FF000000"/>
        <rFont val="Calibri"/>
        <family val="2"/>
      </rPr>
      <t>3.3</t>
    </r>
  </si>
  <si>
    <r>
      <rPr>
        <sz val="11"/>
        <color rgb="FF000000"/>
        <rFont val="Calibri"/>
        <family val="2"/>
      </rPr>
      <t>Úsáidtear measúnuithe riosca chun pobail riosca a shainaithint.</t>
    </r>
  </si>
  <si>
    <r>
      <rPr>
        <sz val="11"/>
        <color theme="1" tint="0.34998626667073579"/>
        <rFont val="Calibri"/>
        <family val="2"/>
      </rPr>
      <t>C.1</t>
    </r>
  </si>
  <si>
    <r>
      <rPr>
        <sz val="11"/>
        <color rgb="FF000000"/>
        <rFont val="Calibri"/>
        <family val="2"/>
      </rPr>
      <t>3.4</t>
    </r>
  </si>
  <si>
    <r>
      <rPr>
        <sz val="11"/>
        <color rgb="FF000000"/>
        <rFont val="Calibri"/>
        <family val="2"/>
      </rPr>
      <t>Úsáidtear measúnuithe riosca chun comhpháirtithe oibriúcháin a shainaithint agus a bheith rannpháirteach.</t>
    </r>
  </si>
  <si>
    <r>
      <rPr>
        <sz val="11"/>
        <color theme="1" tint="0.34998626667073579"/>
        <rFont val="Calibri"/>
        <family val="2"/>
      </rPr>
      <t>C.1</t>
    </r>
  </si>
  <si>
    <r>
      <rPr>
        <sz val="11"/>
        <color rgb="FF000000"/>
        <rFont val="Calibri"/>
        <family val="2"/>
      </rPr>
      <t>3.5</t>
    </r>
  </si>
  <si>
    <r>
      <rPr>
        <sz val="11"/>
        <color rgb="FF000000"/>
        <rFont val="Calibri"/>
        <family val="2"/>
      </rPr>
      <t>Úsáidtear measúnuithe riosca chun príomhpháirtithe beartais a shainaithint agus a bheith rannpháirteach.</t>
    </r>
  </si>
  <si>
    <r>
      <rPr>
        <sz val="11"/>
        <color theme="1" tint="0.34998626667073579"/>
        <rFont val="Calibri"/>
        <family val="2"/>
      </rPr>
      <t>C.1</t>
    </r>
  </si>
  <si>
    <r>
      <rPr>
        <sz val="11"/>
        <color rgb="FF000000"/>
        <rFont val="Calibri"/>
        <family val="2"/>
      </rPr>
      <t>3.6</t>
    </r>
  </si>
  <si>
    <r>
      <rPr>
        <sz val="11"/>
        <color rgb="FF000000"/>
        <rFont val="Calibri"/>
        <family val="2"/>
      </rPr>
      <t>Cuimsítear i saintréithe riosca faisnéis ó shamhlacha cainníochtúla, má tá sí ar fáil agus inrochtana.</t>
    </r>
  </si>
  <si>
    <r>
      <rPr>
        <sz val="11"/>
        <color theme="1" tint="0.34998626667073579"/>
        <rFont val="Calibri"/>
        <family val="2"/>
      </rPr>
      <t>C.1</t>
    </r>
  </si>
  <si>
    <r>
      <rPr>
        <sz val="11"/>
        <color rgb="FF000000"/>
        <rFont val="Calibri"/>
        <family val="2"/>
      </rPr>
      <t>3.7</t>
    </r>
  </si>
  <si>
    <r>
      <rPr>
        <sz val="11"/>
        <color rgb="FF000000"/>
        <rFont val="Calibri"/>
        <family val="2"/>
      </rPr>
      <t>Cuimsítear i saintréithe riosca tuairimí saineolaithe.</t>
    </r>
  </si>
  <si>
    <r>
      <rPr>
        <sz val="11"/>
        <color theme="1" tint="0.34998626667073579"/>
        <rFont val="Calibri"/>
        <family val="2"/>
      </rPr>
      <t>C.1</t>
    </r>
  </si>
  <si>
    <r>
      <rPr>
        <b/>
        <sz val="11"/>
        <color rgb="FF000000"/>
        <rFont val="Calibri"/>
        <family val="2"/>
      </rPr>
      <t>TBT</t>
    </r>
  </si>
  <si>
    <r>
      <rPr>
        <b/>
        <sz val="11"/>
        <color rgb="FF000000"/>
        <rFont val="Calibri"/>
        <family val="2"/>
      </rPr>
      <t>TCT</t>
    </r>
  </si>
  <si>
    <t>CHECK BSI</t>
  </si>
  <si>
    <t>CHECK CSI</t>
  </si>
  <si>
    <t>Weighted BSI</t>
  </si>
  <si>
    <t>Weighted ratio CSI</t>
  </si>
  <si>
    <t>score BSI</t>
  </si>
  <si>
    <t>score CSI</t>
  </si>
  <si>
    <t>BSI NA</t>
  </si>
  <si>
    <t>CSI NA</t>
  </si>
  <si>
    <r>
      <rPr>
        <b/>
        <sz val="18"/>
        <rFont val="Calibri"/>
        <family val="2"/>
      </rPr>
      <t>Bainistíocht freagartha teagmhais</t>
    </r>
  </si>
  <si>
    <r>
      <rPr>
        <b/>
        <sz val="16"/>
        <color rgb="FFFFFFFF"/>
        <rFont val="Calibri"/>
        <family val="2"/>
      </rPr>
      <t>Beart feidhmíochta</t>
    </r>
  </si>
  <si>
    <r>
      <rPr>
        <b/>
        <sz val="11"/>
        <color rgb="FFFFFFFF"/>
        <rFont val="Calibri"/>
        <family val="2"/>
      </rPr>
      <t>EDS</t>
    </r>
  </si>
  <si>
    <r>
      <rPr>
        <b/>
        <sz val="11"/>
        <color rgb="FFFFFFFF"/>
        <rFont val="Calibri"/>
        <family val="2"/>
      </rPr>
      <t>CMS</t>
    </r>
  </si>
  <si>
    <r>
      <rPr>
        <b/>
        <sz val="14"/>
        <rFont val="Calibri"/>
        <family val="2"/>
      </rPr>
      <t>Scór</t>
    </r>
  </si>
  <si>
    <r>
      <rPr>
        <b/>
        <sz val="16"/>
        <color rgb="FFFFFFFF"/>
        <rFont val="Calibri"/>
        <family val="2"/>
      </rPr>
      <t>Tagairtí</t>
    </r>
  </si>
  <si>
    <r>
      <rPr>
        <b/>
        <sz val="12"/>
        <rFont val="Calibri"/>
        <family val="2"/>
      </rPr>
      <t>Ní bhaineann le hábhar/Ní fios</t>
    </r>
  </si>
  <si>
    <r>
      <rPr>
        <b/>
        <sz val="11"/>
        <color rgb="FF000000"/>
        <rFont val="Calibri"/>
        <family val="2"/>
      </rPr>
      <t>Nótaí</t>
    </r>
  </si>
  <si>
    <r>
      <rPr>
        <sz val="11"/>
        <color rgb="FF000000"/>
        <rFont val="Calibri"/>
        <family val="2"/>
      </rPr>
      <t>Tá nósanna imeachta sonracha i bhfeidhm do ghníomhachtú agus díghníomhachtú ('díghrádú') na freagartha éigeandála sláinte.</t>
    </r>
  </si>
  <si>
    <r>
      <rPr>
        <sz val="11"/>
        <color theme="1" tint="0.34998626667073579"/>
        <rFont val="Calibri"/>
        <family val="2"/>
      </rPr>
      <t>G.3</t>
    </r>
  </si>
  <si>
    <r>
      <rPr>
        <sz val="11"/>
        <color rgb="FF000000"/>
        <rFont val="Calibri"/>
        <family val="2"/>
      </rPr>
      <t>1.1</t>
    </r>
  </si>
  <si>
    <r>
      <rPr>
        <sz val="11"/>
        <color rgb="FF000000"/>
        <rFont val="Calibri"/>
        <family val="2"/>
      </rPr>
      <t>Tógann na cinntí freagartha na prionsabail a leanas san áireamh: réamhchúram, comhréireacht agus solúbthacht.</t>
    </r>
  </si>
  <si>
    <r>
      <rPr>
        <sz val="11"/>
        <color theme="1" tint="0.34998626667073579"/>
        <rFont val="Calibri"/>
        <family val="2"/>
      </rPr>
      <t>G.3</t>
    </r>
  </si>
  <si>
    <r>
      <rPr>
        <sz val="11"/>
        <color rgb="FF000000"/>
        <rFont val="Calibri"/>
        <family val="2"/>
      </rPr>
      <t>Tá caighdeáin coisc agus rialaithe ionfhabhtaithe curtha ar bun agus ag feidhmiú ar leibhéil náisiúnta agus ar leibhéal na n-ospidéal.</t>
    </r>
  </si>
  <si>
    <r>
      <rPr>
        <sz val="11"/>
        <color theme="1" tint="0.34998626667073579"/>
        <rFont val="Calibri"/>
        <family val="2"/>
      </rPr>
      <t>C.4</t>
    </r>
  </si>
  <si>
    <r>
      <rPr>
        <sz val="11"/>
        <color theme="1" tint="0.34998626667073579"/>
        <rFont val="Calibri"/>
        <family val="2"/>
      </rPr>
      <t>P.3.3</t>
    </r>
  </si>
  <si>
    <r>
      <rPr>
        <sz val="11"/>
        <color rgb="FF000000"/>
        <rFont val="Calibri"/>
        <family val="2"/>
      </rPr>
      <t>2.1</t>
    </r>
  </si>
  <si>
    <r>
      <rPr>
        <sz val="11"/>
        <color rgb="FF000000"/>
        <rFont val="Calibri"/>
        <family val="2"/>
      </rPr>
      <t xml:space="preserve">Tá bearta sábháilteachta i bhfeidhm maidir le láimhseáil substaintí pataigineacha agus iad ar eolas ag na hoibrithe cúraim sláinte. </t>
    </r>
  </si>
  <si>
    <r>
      <rPr>
        <sz val="11"/>
        <color theme="1" tint="0.34998626667073579"/>
        <rFont val="Calibri"/>
        <family val="2"/>
      </rPr>
      <t>C.4</t>
    </r>
  </si>
  <si>
    <r>
      <rPr>
        <sz val="11"/>
        <color rgb="FF000000"/>
        <rFont val="Calibri"/>
        <family val="2"/>
      </rPr>
      <t>Tá seirbhísí saotharlainne ar fáil chun tástáil a dhéanamh do bhagairtí sláinte tosaíochta.</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</si>
  <si>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</si>
  <si>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</si>
  <si>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</si>
  <si>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Tá cleachtais bithshábháilteachta saotharlainne agus bithshlándála saotharlainne (bainistiú bithriosca) i bhfeidhm agus curtha chun feidhme.</t>
    </r>
  </si>
  <si>
    <r>
      <rPr>
        <sz val="11"/>
        <color theme="1" tint="0.34998626667073579"/>
        <rFont val="Calibri"/>
        <family val="2"/>
      </rPr>
      <t>C.4</t>
    </r>
  </si>
  <si>
    <r>
      <rPr>
        <sz val="11"/>
        <color rgb="FF000000"/>
        <rFont val="Calibri"/>
        <family val="2"/>
      </rPr>
      <t>Tá clár oibriúcháin éigeandála i bhfeidhm ina bhfuil Ionad Oibríochtaí Éigeandála, Nósanna Imeachta Oibríochtaí agus Pleananna, agus an cumas oibríochtaí éigeandála a ghníomhachtú.</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</si>
  <si>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</si>
  <si>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</si>
  <si>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Tá ​​struchtúr ordaithe agus rialaithe tástála le róil agus freagrachtaí soiléire i bhfeidhm.</t>
    </r>
  </si>
  <si>
    <r>
      <rPr>
        <sz val="11"/>
        <color theme="1" tint="0.34998626667073579"/>
        <rFont val="Calibri"/>
        <family val="2"/>
      </rPr>
      <t>G.3</t>
    </r>
  </si>
  <si>
    <r>
      <rPr>
        <sz val="11"/>
        <color rgb="FF000000"/>
        <rFont val="Calibri"/>
        <family val="2"/>
      </rPr>
      <t>5.1</t>
    </r>
  </si>
  <si>
    <r>
      <rPr>
        <sz val="11"/>
        <color rgb="FF000000"/>
        <rFont val="Calibri"/>
        <family val="2"/>
      </rPr>
      <t>Tá comhordú, ordú agus rialú bunaithe ar bhonneagar bunaithe.</t>
    </r>
  </si>
  <si>
    <r>
      <rPr>
        <sz val="11"/>
        <color theme="1" tint="0.34998626667073579"/>
        <rFont val="Calibri"/>
        <family val="2"/>
      </rPr>
      <t>G.3</t>
    </r>
  </si>
  <si>
    <r>
      <rPr>
        <sz val="11"/>
        <color rgb="FF000000"/>
        <rFont val="Calibri"/>
        <family val="2"/>
      </rPr>
      <t>5.2</t>
    </r>
  </si>
  <si>
    <r>
      <rPr>
        <sz val="11"/>
        <color rgb="FF000000"/>
        <rFont val="Calibri"/>
        <family val="2"/>
      </rPr>
      <t>Tá comhordú, ordú agus rialú á neartú go leanúnach.</t>
    </r>
  </si>
  <si>
    <r>
      <rPr>
        <sz val="11"/>
        <color theme="1" tint="0.34998626667073579"/>
        <rFont val="Calibri"/>
        <family val="2"/>
      </rPr>
      <t>G.3</t>
    </r>
  </si>
  <si>
    <r>
      <rPr>
        <sz val="11"/>
        <color rgb="FF000000"/>
        <rFont val="Calibri"/>
        <family val="2"/>
      </rPr>
      <t>5.3</t>
    </r>
  </si>
  <si>
    <r>
      <rPr>
        <sz val="11"/>
        <color rgb="FF000000"/>
        <rFont val="Calibri"/>
        <family val="2"/>
      </rPr>
      <t>Tá nósanna imeachta curtha ar bun chun comhpháirtithe ábhartha uile an chórais sláinte a chomhordú, e.g. sláinte phoiblí, seirbhísí sláinte leighis agus meabhrach/iompraíochta.</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</si>
  <si>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</si>
  <si>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</si>
  <si>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</si>
  <si>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Baineann comhordú le cúram daonra agus slógadh acmhainní.</t>
    </r>
  </si>
  <si>
    <r>
      <rPr>
        <sz val="11"/>
        <color theme="1" tint="0.34998626667073579"/>
        <rFont val="Calibri"/>
        <family val="2"/>
      </rPr>
      <t>G.3</t>
    </r>
  </si>
  <si>
    <r>
      <rPr>
        <sz val="11"/>
        <color rgb="FF000000"/>
        <rFont val="Calibri"/>
        <family val="2"/>
      </rPr>
      <t>5.5</t>
    </r>
  </si>
  <si>
    <r>
      <rPr>
        <sz val="11"/>
        <color rgb="FF000000"/>
        <rFont val="Calibri"/>
        <family val="2"/>
      </rPr>
      <t>Tá comhordú i gceist le gníomhachtú líonraí tacaíochta, grúpaí comhairleacha, líonraí comhpháirtíochta agus cumarsáid.</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</si>
  <si>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</si>
  <si>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</si>
  <si>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</si>
  <si>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Tugann foirne bainistíochta géarchéime tacaíocht don chóras sláinte poiblí ar gach leibhéal.</t>
    </r>
  </si>
  <si>
    <r>
      <rPr>
        <sz val="11"/>
        <color theme="1" tint="0.34998626667073579"/>
        <rFont val="Calibri"/>
        <family val="2"/>
      </rPr>
      <t>G.3</t>
    </r>
  </si>
  <si>
    <r>
      <rPr>
        <sz val="11"/>
        <color rgb="FF000000"/>
        <rFont val="Calibri"/>
        <family val="2"/>
      </rPr>
      <t>5.7</t>
    </r>
  </si>
  <si>
    <r>
      <rPr>
        <sz val="11"/>
        <color rgb="FF000000"/>
        <rFont val="Calibri"/>
        <family val="2"/>
      </rPr>
      <t>Cuirtear san áireamh an fhreagairt iompraíochta ionchasach (e.g. an méid imní a bhraitheann an pobal) sa phróiseas cinnteoireachta.</t>
    </r>
  </si>
  <si>
    <r>
      <rPr>
        <sz val="11"/>
        <color theme="1" tint="0.34998626667073579"/>
        <rFont val="Calibri"/>
        <family val="2"/>
      </rPr>
      <t>G.3</t>
    </r>
  </si>
  <si>
    <r>
      <rPr>
        <sz val="11"/>
        <color theme="1" tint="0.34998626667073579"/>
        <rFont val="Calibri"/>
        <family val="2"/>
      </rPr>
      <t>R.5.5</t>
    </r>
  </si>
  <si>
    <r>
      <rPr>
        <sz val="11"/>
        <color rgb="FF000000"/>
        <rFont val="Calibri"/>
        <family val="2"/>
      </rPr>
      <t>Tá nósanna imeachta curtha ar bun maidir le comhordú gníomhaíochtaí ilearnála idir na haireachtaí agus na hearnálacha.</t>
    </r>
  </si>
  <si>
    <r>
      <rPr>
        <sz val="11"/>
        <color theme="1" tint="0.34998626667073579"/>
        <rFont val="Calibri"/>
        <family val="2"/>
      </rPr>
      <t>G.3</t>
    </r>
  </si>
  <si>
    <r>
      <rPr>
        <sz val="11"/>
        <color rgb="FF000000"/>
        <rFont val="Calibri"/>
        <family val="2"/>
      </rPr>
      <t xml:space="preserve">Bunaítear Mearfhreagairt ildhisciplíneach agus ilearnála agus tá sé ar fáil 24 huaire sa lá, 7 lá sa tseachtain. </t>
    </r>
  </si>
  <si>
    <r>
      <rPr>
        <sz val="11"/>
        <color theme="1" tint="0.34998626667073579"/>
        <rFont val="Calibri"/>
        <family val="2"/>
      </rPr>
      <t>G.3</t>
    </r>
  </si>
  <si>
    <r>
      <rPr>
        <sz val="11"/>
        <color rgb="FF000000"/>
        <rFont val="Calibri"/>
        <family val="2"/>
      </rPr>
      <t>7.1</t>
    </r>
  </si>
  <si>
    <r>
      <rPr>
        <sz val="11"/>
        <color rgb="FF000000"/>
        <rFont val="Calibri"/>
        <family val="2"/>
      </rPr>
      <t>Tá nósanna imeachta maidir le frithbhearta leighis, lena n-áirítear cur chun feidhme agus dáileadh, i bhfeidhm.</t>
    </r>
  </si>
  <si>
    <r>
      <rPr>
        <sz val="11"/>
        <color theme="1" tint="0.34998626667073579"/>
        <rFont val="Calibri"/>
        <family val="2"/>
      </rPr>
      <t>R.3</t>
    </r>
  </si>
  <si>
    <r>
      <rPr>
        <sz val="11"/>
        <color rgb="FF000000"/>
        <rFont val="Calibri"/>
        <family val="2"/>
      </rPr>
      <t>7.2</t>
    </r>
  </si>
  <si>
    <r>
      <rPr>
        <sz val="11"/>
        <color rgb="FF000000"/>
        <rFont val="Calibri"/>
        <family val="2"/>
      </rPr>
      <t>Tá nósanna imeachta i bhfeidhm chun frithbhearta leighis a sheoladh agus a fháil le linn éigeandála sláinte poiblí.</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</si>
  <si>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</si>
  <si>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</si>
  <si>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</si>
  <si>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Tá nósanna imeachta curtha ar bun chun freagairt do ghalar bia-iompartha agus éilliú bia agus feidhmíonn siad.</t>
    </r>
  </si>
  <si>
    <r>
      <rPr>
        <sz val="10"/>
        <color theme="1" tint="0.34998626667073579"/>
        <rFont val="Verdana"/>
        <family val="2"/>
      </rPr>
      <t>G.2</t>
    </r>
  </si>
  <si>
    <r>
      <rPr>
        <sz val="11"/>
        <color theme="1" tint="0.34998626667073579"/>
        <rFont val="Calibri"/>
        <family val="2"/>
      </rPr>
      <t>P.5.1</t>
    </r>
  </si>
  <si>
    <r>
      <rPr>
        <sz val="11"/>
        <color rgb="FF000000"/>
        <rFont val="Calibri"/>
        <family val="2"/>
      </rPr>
      <t>7.4</t>
    </r>
  </si>
  <si>
    <r>
      <rPr>
        <sz val="11"/>
        <color rgb="FF000000"/>
        <rFont val="Calibri"/>
        <family val="2"/>
      </rPr>
      <t>Tá nósanna imeachta curtha ar bun chun freagairt do zónóis agus zónóis fhéideartha agus feidhmíonn siad.</t>
    </r>
  </si>
  <si>
    <r>
      <rPr>
        <sz val="10"/>
        <color theme="1" tint="0.34998626667073579"/>
        <rFont val="Verdana"/>
        <family val="2"/>
      </rPr>
      <t>G.2</t>
    </r>
  </si>
  <si>
    <r>
      <rPr>
        <sz val="11"/>
        <color theme="1" tint="0.34998626667073579"/>
        <rFont val="Calibri"/>
        <family val="2"/>
      </rPr>
      <t>P.4.3</t>
    </r>
  </si>
  <si>
    <r>
      <rPr>
        <sz val="11"/>
        <color rgb="FF000000"/>
        <rFont val="Calibri"/>
        <family val="2"/>
      </rPr>
      <t>7.5</t>
    </r>
  </si>
  <si>
    <r>
      <rPr>
        <sz val="11"/>
        <color rgb="FF000000"/>
        <rFont val="Calibri"/>
        <family val="2"/>
      </rPr>
      <t>I limistéir ghlacacha do tharchur ar aghaidh arbaivíris, déantar nósanna imeachta oibríochta chaighdeánaigh d'imscrúduithe allamuigh agus mearbhearta rialaithe an veicteora a fhorbairt.</t>
    </r>
  </si>
  <si>
    <r>
      <rPr>
        <sz val="10"/>
        <color theme="1" tint="0.34998626667073579"/>
        <rFont val="Verdana"/>
        <family val="2"/>
      </rPr>
      <t>G.2</t>
    </r>
  </si>
  <si>
    <r>
      <rPr>
        <sz val="11"/>
        <color rgb="FF000000"/>
        <rFont val="Calibri"/>
        <family val="2"/>
      </rPr>
      <t>7.6</t>
    </r>
  </si>
  <si>
    <r>
      <rPr>
        <sz val="11"/>
        <color rgb="FF000000"/>
        <rFont val="Calibri"/>
        <family val="2"/>
      </rPr>
      <t>Tá córais sláinte poiblí, leighis agus meabhrach/iompraíochta a thacaíonn le téarnamh i bhfeidhm.</t>
    </r>
  </si>
  <si>
    <r>
      <rPr>
        <sz val="10"/>
        <color theme="1" tint="0.34998626667073579"/>
        <rFont val="Verdana"/>
        <family val="2"/>
      </rPr>
      <t>G.2</t>
    </r>
  </si>
  <si>
    <r>
      <rPr>
        <sz val="11"/>
        <color rgb="FF000000"/>
        <rFont val="Calibri"/>
        <family val="2"/>
      </rPr>
      <t>7.7</t>
    </r>
  </si>
  <si>
    <r>
      <rPr>
        <sz val="11"/>
        <color rgb="FF000000"/>
        <rFont val="Calibri"/>
        <family val="2"/>
      </rPr>
      <t>I gcás freagróirí atá ag cabhrú le héigeandáil sláinte poiblí thar lear, tá prótacal i bhfeidhm d'aslonnú leighis.</t>
    </r>
  </si>
  <si>
    <r>
      <rPr>
        <sz val="10"/>
        <color theme="1" tint="0.34998626667073579"/>
        <rFont val="Verdana"/>
        <family val="2"/>
      </rPr>
      <t>G.2</t>
    </r>
  </si>
  <si>
    <r>
      <rPr>
        <sz val="11"/>
        <color theme="1" tint="0.34998626667073579"/>
        <rFont val="Calibri"/>
        <family val="2"/>
      </rPr>
      <t>R.4.2</t>
    </r>
  </si>
  <si>
    <r>
      <rPr>
        <sz val="11"/>
        <color rgb="FF000000"/>
        <rFont val="Calibri"/>
        <family val="2"/>
      </rPr>
      <t>Bunaithe ar shonraí faireacháin atá bailithe, déantar measúnú go minic ar éifeachtacht ghníomhaíochtaí freagartha.</t>
    </r>
  </si>
  <si>
    <r>
      <rPr>
        <sz val="11"/>
        <color rgb="FF000000"/>
        <rFont val="Calibri"/>
        <family val="2"/>
      </rPr>
      <t>8.1</t>
    </r>
  </si>
  <si>
    <r>
      <rPr>
        <sz val="11"/>
        <color rgb="FF000000"/>
        <rFont val="Calibri"/>
        <family val="2"/>
      </rPr>
      <t>Déantar gníomhaíochtaí freagartha a oiriúnú go seasta don staid nua.</t>
    </r>
  </si>
  <si>
    <r>
      <rPr>
        <sz val="11"/>
        <color rgb="FF000000"/>
        <rFont val="Calibri"/>
        <family val="2"/>
      </rPr>
      <t>8.2</t>
    </r>
  </si>
  <si>
    <r>
      <rPr>
        <sz val="11"/>
        <color rgb="FF000000"/>
        <rFont val="Calibri"/>
        <family val="2"/>
      </rPr>
      <t xml:space="preserve">Treisítear córais faireacháin sláinte le linn teagmhais. </t>
    </r>
  </si>
  <si>
    <r>
      <rPr>
        <sz val="11"/>
        <color rgb="FF000000"/>
        <rFont val="Calibri"/>
        <family val="2"/>
      </rPr>
      <t>8.3</t>
    </r>
  </si>
  <si>
    <r>
      <rPr>
        <sz val="11"/>
        <color rgb="FF000000"/>
        <rFont val="Calibri"/>
        <family val="2"/>
      </rPr>
      <t>Le linn an teagmhais déantar measúnú go minic ar shonraí faireacháin sláinte a bhaineann leis an teagmhas.</t>
    </r>
  </si>
  <si>
    <r>
      <rPr>
        <sz val="11"/>
        <color rgb="FF000000"/>
        <rFont val="Calibri"/>
        <family val="2"/>
      </rPr>
      <t>8.4</t>
    </r>
  </si>
  <si>
    <r>
      <rPr>
        <sz val="11"/>
        <color rgb="FF000000"/>
        <rFont val="Calibri"/>
        <family val="2"/>
      </rPr>
      <t>Déanann córais faireacháin sláinte faireachán ar an teagmhas ​​atá ag titim amach (e.g. dáileadh geografach agus/nó ama).</t>
    </r>
  </si>
  <si>
    <r>
      <rPr>
        <sz val="11"/>
        <color rgb="FF000000"/>
        <rFont val="Calibri"/>
        <family val="2"/>
      </rPr>
      <t>8.5</t>
    </r>
  </si>
  <si>
    <r>
      <rPr>
        <sz val="11"/>
        <color rgb="FF000000"/>
        <rFont val="Calibri"/>
        <family val="2"/>
      </rPr>
      <t>Déanann córais faireacháin sláinte faireachán ar fheidhmiú seirbhísí riachtanacha.</t>
    </r>
  </si>
  <si>
    <r>
      <rPr>
        <sz val="11"/>
        <color rgb="FF000000"/>
        <rFont val="Calibri"/>
        <family val="2"/>
      </rPr>
      <t>8.6</t>
    </r>
  </si>
  <si>
    <r>
      <rPr>
        <sz val="11"/>
        <color rgb="FF000000"/>
        <rFont val="Calibri"/>
        <family val="2"/>
      </rPr>
      <t>Tá córais faireacháin sláinte nasctha le saotharlanna agus le háiseanna sláinte.</t>
    </r>
  </si>
  <si>
    <r>
      <rPr>
        <sz val="11"/>
        <color rgb="FF000000"/>
        <rFont val="Calibri"/>
        <family val="2"/>
      </rPr>
      <t>Forbraítear straitéis cumarsáide chuimsitheach chun gníomhú leis na páirtithe leasmhara ábhartha uile, amhail gairmithe sláinte poiblí, na meáin agus na hearnálacha poiblí, neamh-shláinte, etc.</t>
    </r>
  </si>
  <si>
    <r>
      <rPr>
        <sz val="10"/>
        <color theme="1" tint="0.34998626667073579"/>
        <rFont val="Verdana"/>
        <family val="2"/>
      </rPr>
      <t>C.5</t>
    </r>
  </si>
  <si>
    <r>
      <rPr>
        <sz val="11"/>
        <color rgb="FF000000"/>
        <rFont val="Calibri"/>
        <family val="2"/>
      </rPr>
      <t>9.1</t>
    </r>
  </si>
  <si>
    <r>
      <rPr>
        <sz val="11"/>
        <color rgb="FF000000"/>
        <rFont val="Calibri"/>
        <family val="2"/>
      </rPr>
      <t>Sainaithnítear slabhraí freagrachta go soiléir chun cumarsáid éifeachtach a chinntiú laistigh den leibhéal náisiúnta agus idirnáisiúnta.</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</si>
  <si>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</si>
  <si>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</si>
  <si>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</si>
  <si>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Tá na páirtithe leasmhara ábhartha uilig rannpháirteach agus iad ar fad ar an eolas go maith roimh ré, i rith agus tar éis teagmhais.</t>
    </r>
  </si>
  <si>
    <r>
      <rPr>
        <sz val="10"/>
        <color theme="1" tint="0.34998626667073579"/>
        <rFont val="Verdana"/>
        <family val="2"/>
      </rPr>
      <t>C.5</t>
    </r>
  </si>
  <si>
    <r>
      <rPr>
        <sz val="11"/>
        <color rgb="FF000000"/>
        <rFont val="Calibri"/>
        <family val="2"/>
      </rPr>
      <t>9.3</t>
    </r>
  </si>
  <si>
    <r>
      <rPr>
        <sz val="11"/>
        <color rgb="FF000000"/>
        <rFont val="Calibri"/>
        <family val="2"/>
      </rPr>
      <t>I rith teagmhais, déantar comhordú agus caighdeánú ar phríomhtheachtaireachtaí a thugann na húdaráis éagsúla amach.</t>
    </r>
  </si>
  <si>
    <r>
      <rPr>
        <sz val="10"/>
        <color theme="1" tint="0.34998626667073579"/>
        <rFont val="Verdana"/>
        <family val="2"/>
      </rPr>
      <t>C.5</t>
    </r>
  </si>
  <si>
    <r>
      <rPr>
        <sz val="11"/>
        <color rgb="FF000000"/>
        <rFont val="Calibri"/>
        <family val="2"/>
      </rPr>
      <t>9.4</t>
    </r>
  </si>
  <si>
    <r>
      <rPr>
        <sz val="11"/>
        <color rgb="FF000000"/>
        <rFont val="Calibri"/>
        <family val="2"/>
      </rPr>
      <t>Cuirtear faisnéis faoin teagmhas atá ag tarlú in iúl do na páirtithe leasmhara ábhartha agus don phobal.</t>
    </r>
  </si>
  <si>
    <r>
      <rPr>
        <sz val="10"/>
        <color theme="1" tint="0.34998626667073579"/>
        <rFont val="Verdana"/>
        <family val="2"/>
      </rPr>
      <t>C.5</t>
    </r>
  </si>
  <si>
    <r>
      <rPr>
        <sz val="11"/>
        <color rgb="FF000000"/>
        <rFont val="Calibri"/>
        <family val="2"/>
      </rPr>
      <t>9.5</t>
    </r>
  </si>
  <si>
    <r>
      <rPr>
        <sz val="11"/>
        <color rgb="FF000000"/>
        <rFont val="Calibri"/>
        <family val="2"/>
      </rPr>
      <t>Aithnítear, déantar mapáil agus faireachán ar líonraí cumarsáide criticiúla.</t>
    </r>
  </si>
  <si>
    <r>
      <rPr>
        <sz val="10"/>
        <color theme="1" tint="0.34998626667073579"/>
        <rFont val="Verdana"/>
        <family val="2"/>
      </rPr>
      <t>C.5</t>
    </r>
  </si>
  <si>
    <r>
      <rPr>
        <sz val="11"/>
        <color rgb="FF000000"/>
        <rFont val="Calibri"/>
        <family val="2"/>
      </rPr>
      <t>9.6</t>
    </r>
  </si>
  <si>
    <r>
      <rPr>
        <sz val="11"/>
        <color rgb="FF000000"/>
        <rFont val="Calibri"/>
        <family val="2"/>
      </rPr>
      <t>Ullmhaítear ábhar faisnéise ad hoc do pháirtithe leasmhara éagsúla (e.g. sainmhínithe cáis simplithe le húsáid don phobal).</t>
    </r>
  </si>
  <si>
    <r>
      <rPr>
        <sz val="11"/>
        <color theme="1" tint="0.34998626667073579"/>
        <rFont val="Calibri"/>
        <family val="2"/>
      </rPr>
      <t>C.5</t>
    </r>
  </si>
  <si>
    <r>
      <rPr>
        <sz val="11"/>
        <color rgb="FF000000"/>
        <rFont val="Calibri"/>
        <family val="2"/>
      </rPr>
      <t>Le linn teagmhais, scaiptear teachtaireachtaí comhsheasmhacha ag údarás iontaofa.</t>
    </r>
  </si>
  <si>
    <r>
      <rPr>
        <sz val="10"/>
        <color theme="1" tint="0.34998626667073579"/>
        <rFont val="Verdana"/>
        <family val="2"/>
      </rPr>
      <t>C.5</t>
    </r>
  </si>
  <si>
    <r>
      <rPr>
        <sz val="11"/>
        <color rgb="FF000000"/>
        <rFont val="Calibri"/>
        <family val="2"/>
      </rPr>
      <t>10.1</t>
    </r>
  </si>
  <si>
    <r>
      <rPr>
        <sz val="11"/>
        <color rgb="FF000000"/>
        <rFont val="Calibri"/>
        <family val="2"/>
      </rPr>
      <t>Scaiptear faisnéis a bhaineann le teagmhas ar na páirtithe leasmhara ábhartha go léir laistigh d’earnáil na sláinte.</t>
    </r>
  </si>
  <si>
    <r>
      <rPr>
        <sz val="10"/>
        <color theme="1" tint="0.34998626667073579"/>
        <rFont val="Verdana"/>
        <family val="2"/>
      </rPr>
      <t>C.5</t>
    </r>
  </si>
  <si>
    <r>
      <rPr>
        <sz val="11"/>
        <color rgb="FF000000"/>
        <rFont val="Calibri"/>
        <family val="2"/>
      </rPr>
      <t>10.2</t>
    </r>
  </si>
  <si>
    <r>
      <rPr>
        <sz val="11"/>
        <color rgb="FF000000"/>
        <rFont val="Calibri"/>
        <family val="2"/>
      </rPr>
      <t xml:space="preserve">Scaiptear faisnéis a bhaineann le teagmhas ar na páirtithe leasmhara ábhartha go léir laistigh d'earnálacha neamh-shláinte. </t>
    </r>
  </si>
  <si>
    <r>
      <rPr>
        <sz val="10"/>
        <color theme="1" tint="0.34998626667073579"/>
        <rFont val="Verdana"/>
        <family val="2"/>
      </rPr>
      <t>C.5</t>
    </r>
  </si>
  <si>
    <r>
      <rPr>
        <sz val="11"/>
        <color rgb="FF000000"/>
        <rFont val="Calibri"/>
        <family val="2"/>
      </rPr>
      <t>Tá Freagairt Éifeachtach do Shláinte Phoiblí ag Pointí Iontrála curtha ar bun de réir RSI.</t>
    </r>
  </si>
  <si>
    <r>
      <rPr>
        <sz val="11"/>
        <color theme="1" tint="0.34998626667073579"/>
        <rFont val="Calibri"/>
        <family val="2"/>
      </rPr>
      <t>P.I.2</t>
    </r>
  </si>
  <si>
    <r>
      <rPr>
        <sz val="11"/>
        <color rgb="FF000000"/>
        <rFont val="Calibri"/>
        <family val="2"/>
      </rPr>
      <t>11.1</t>
    </r>
  </si>
  <si>
    <r>
      <rPr>
        <sz val="11"/>
        <color rgb="FF000000"/>
        <rFont val="Calibri"/>
        <family val="2"/>
      </rPr>
      <t>Cuirtear nósanna imeachta bainistíochta cáis chun feidhme le haghaidh guaiseacha ábhartha RSI.</t>
    </r>
  </si>
  <si>
    <r>
      <rPr>
        <sz val="11"/>
        <color theme="1" tint="0.34998626667073579"/>
        <rFont val="Calibri"/>
        <family val="2"/>
      </rPr>
      <t>R.2.4</t>
    </r>
  </si>
  <si>
    <r>
      <rPr>
        <sz val="11"/>
        <color rgb="FF000000"/>
        <rFont val="Calibri"/>
        <family val="2"/>
      </rPr>
      <t>11.2</t>
    </r>
  </si>
  <si>
    <r>
      <rPr>
        <sz val="11"/>
        <color rgb="FF000000"/>
        <rFont val="Calibri"/>
        <family val="2"/>
      </rPr>
      <t>Comhlíontar oibleagáidí SRI maidir le Pointí Iontrála.</t>
    </r>
  </si>
  <si>
    <r>
      <rPr>
        <sz val="11"/>
        <color theme="1" tint="0.34998626667073579"/>
        <rFont val="Calibri"/>
        <family val="2"/>
      </rPr>
      <t>P.I.1</t>
    </r>
  </si>
  <si>
    <r>
      <rPr>
        <sz val="11"/>
        <color rgb="FF000000"/>
        <rFont val="Calibri"/>
        <family val="2"/>
      </rPr>
      <t>Scaiptear faisnéis a bhaineann le teagmhas ar an bpobal, chun an ráig a mhíniú, muinín a spreagadh agus an baol ionfhabhtaithe a íoslaghdú.</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</si>
  <si>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</si>
  <si>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</si>
  <si>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</si>
  <si>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Comhchuibhítear cumarsáid don phobal le heagraíochtaí náisiúnta agus idirnáisiúnta eile.</t>
    </r>
  </si>
  <si>
    <r>
      <rPr>
        <sz val="11"/>
        <color theme="1" tint="0.34998626667073579"/>
        <rFont val="Calibri"/>
        <family val="2"/>
      </rPr>
      <t>C.5</t>
    </r>
  </si>
  <si>
    <r>
      <rPr>
        <sz val="11"/>
        <color rgb="FF000000"/>
        <rFont val="Calibri"/>
        <family val="2"/>
      </rPr>
      <t>12.2</t>
    </r>
  </si>
  <si>
    <r>
      <rPr>
        <sz val="11"/>
        <color rgb="FF000000"/>
        <rFont val="Calibri"/>
        <family val="2"/>
      </rPr>
      <t>Cruthaítear príomhtheachtaireachtaí le haghaidh cumarsáide poiblí.</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</si>
  <si>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</si>
  <si>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</si>
  <si>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</si>
  <si>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Tá faisnéis don phobal lánbhrí, ábhartha agus tráthúil.</t>
    </r>
  </si>
  <si>
    <r>
      <rPr>
        <sz val="11"/>
        <color theme="1" tint="0.34998626667073579"/>
        <rFont val="Calibri"/>
        <family val="2"/>
      </rPr>
      <t>C.5</t>
    </r>
  </si>
  <si>
    <r>
      <rPr>
        <sz val="11"/>
        <color rgb="FF000000"/>
        <rFont val="Calibri"/>
        <family val="2"/>
      </rPr>
      <t>12.4</t>
    </r>
  </si>
  <si>
    <r>
      <rPr>
        <sz val="11"/>
        <color rgb="FF000000"/>
        <rFont val="Calibri"/>
        <family val="2"/>
      </rPr>
      <t xml:space="preserve">Tá faisnéis don phobal oscailte agus trédhearcach. </t>
    </r>
  </si>
  <si>
    <r>
      <rPr>
        <sz val="11"/>
        <color theme="1" tint="0.34998626667073579"/>
        <rFont val="Calibri"/>
        <family val="2"/>
      </rPr>
      <t>C.5</t>
    </r>
  </si>
  <si>
    <r>
      <rPr>
        <sz val="11"/>
        <color rgb="FF000000"/>
        <rFont val="Calibri"/>
        <family val="2"/>
      </rPr>
      <t>12.5</t>
    </r>
  </si>
  <si>
    <r>
      <rPr>
        <sz val="11"/>
        <color rgb="FF000000"/>
        <rFont val="Calibri"/>
        <family val="2"/>
      </rPr>
      <t>San fhaisnéis don phobal áirítear tuiscintí an phobail maidir le riosca.</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</si>
  <si>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</si>
  <si>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</si>
  <si>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</si>
  <si>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Áirítear sa chumarsáid a dhéantar leis an bpobal saintréithe an phobail, amhail gnéithe teanga, sóisialta, reiligiúnacha, cultúrtha, polaitíochta agus/nó eacnamaíochta.</t>
    </r>
  </si>
  <si>
    <r>
      <rPr>
        <sz val="11"/>
        <color theme="1" tint="0.34998626667073579"/>
        <rFont val="Calibri"/>
        <family val="2"/>
      </rPr>
      <t>C.5</t>
    </r>
  </si>
  <si>
    <r>
      <rPr>
        <b/>
        <sz val="11"/>
        <color rgb="FF000000"/>
        <rFont val="Calibri"/>
        <family val="2"/>
      </rPr>
      <t>TBT</t>
    </r>
  </si>
  <si>
    <r>
      <rPr>
        <b/>
        <sz val="11"/>
        <color rgb="FF000000"/>
        <rFont val="Calibri"/>
        <family val="2"/>
      </rPr>
      <t>TCT</t>
    </r>
  </si>
  <si>
    <t>CHECK BSI</t>
  </si>
  <si>
    <t>CHECK CSI</t>
  </si>
  <si>
    <t>Weighted BSI</t>
  </si>
  <si>
    <t>Weighted ratio CSI</t>
  </si>
  <si>
    <t>score BSI</t>
  </si>
  <si>
    <t>score CSI</t>
  </si>
  <si>
    <t>BSI NA</t>
  </si>
  <si>
    <t>CSI NA</t>
  </si>
  <si>
    <r>
      <rPr>
        <b/>
        <sz val="18"/>
        <rFont val="Calibri"/>
        <family val="2"/>
      </rPr>
      <t>Athbhreithniú iar-theagmhais</t>
    </r>
  </si>
  <si>
    <r>
      <rPr>
        <b/>
        <sz val="16"/>
        <color rgb="FFFFFFFF"/>
        <rFont val="Calibri"/>
        <family val="2"/>
      </rPr>
      <t>Beart feidhmíochta</t>
    </r>
  </si>
  <si>
    <r>
      <rPr>
        <b/>
        <sz val="11"/>
        <color rgb="FFFFFFFF"/>
        <rFont val="Calibri"/>
        <family val="2"/>
      </rPr>
      <t>EDS</t>
    </r>
  </si>
  <si>
    <r>
      <rPr>
        <b/>
        <sz val="11"/>
        <color rgb="FFFFFFFF"/>
        <rFont val="Calibri"/>
        <family val="2"/>
      </rPr>
      <t xml:space="preserve">CMS </t>
    </r>
  </si>
  <si>
    <r>
      <rPr>
        <b/>
        <sz val="14"/>
        <rFont val="Calibri"/>
        <family val="2"/>
      </rPr>
      <t>Scór</t>
    </r>
  </si>
  <si>
    <r>
      <rPr>
        <b/>
        <sz val="16"/>
        <color rgb="FFFFFFFF"/>
        <rFont val="Calibri"/>
        <family val="2"/>
      </rPr>
      <t>Tagairtí</t>
    </r>
  </si>
  <si>
    <r>
      <rPr>
        <b/>
        <sz val="12"/>
        <rFont val="Calibri"/>
        <family val="2"/>
      </rPr>
      <t>Ní bhaineann le hábhar/Ní fios</t>
    </r>
  </si>
  <si>
    <r>
      <rPr>
        <b/>
        <sz val="11"/>
        <color rgb="FF000000"/>
        <rFont val="Calibri"/>
        <family val="2"/>
      </rPr>
      <t>Nótaí</t>
    </r>
  </si>
  <si>
    <r>
      <rPr>
        <sz val="11"/>
        <color rgb="FF000000"/>
        <rFont val="Calibri"/>
        <family val="2"/>
      </rPr>
      <t>Déantar measúnú ar an leibhéal ullmhachta trí mheasúnú a dhéanamh ar theagmhais a bhaineann le cúram Sláinte Poiblí.</t>
    </r>
  </si>
  <si>
    <r>
      <rPr>
        <sz val="11"/>
        <color theme="1" tint="0.34998626667073579"/>
        <rFont val="Calibri"/>
        <family val="2"/>
      </rPr>
      <t>C.6</t>
    </r>
  </si>
  <si>
    <r>
      <rPr>
        <sz val="11"/>
        <color rgb="FF000000"/>
        <rFont val="Calibri"/>
        <family val="2"/>
      </rPr>
      <t>1.1</t>
    </r>
  </si>
  <si>
    <r>
      <rPr>
        <sz val="11"/>
        <color rgb="FF000000"/>
        <rFont val="Calibri"/>
        <family val="2"/>
      </rPr>
      <t>Déantar meastóireacht neamhspleách ar ullmhacht.</t>
    </r>
  </si>
  <si>
    <r>
      <rPr>
        <sz val="11"/>
        <color theme="1" tint="0.34998626667073579"/>
        <rFont val="Calibri"/>
        <family val="2"/>
      </rPr>
      <t>C.4</t>
    </r>
  </si>
  <si>
    <r>
      <rPr>
        <sz val="11"/>
        <color rgb="FF000000"/>
        <rFont val="Calibri"/>
        <family val="2"/>
      </rPr>
      <t>Tá athbhreithnithe iar-theagmhais mar chuid de ghníomhaíochtaí pleanála ullmhachta na heagraíochta.</t>
    </r>
  </si>
  <si>
    <r>
      <rPr>
        <sz val="11"/>
        <color theme="1" tint="0.34998626667073579"/>
        <rFont val="Calibri"/>
        <family val="2"/>
      </rPr>
      <t>C.6</t>
    </r>
  </si>
  <si>
    <r>
      <rPr>
        <sz val="11"/>
        <color rgb="FF000000"/>
        <rFont val="Calibri"/>
        <family val="2"/>
      </rPr>
      <t>2.1</t>
    </r>
  </si>
  <si>
    <r>
      <rPr>
        <sz val="11"/>
        <color rgb="FF000000"/>
        <rFont val="Calibri"/>
        <family val="2"/>
      </rPr>
      <t>Déantar athbhreithnithe iar-theagmhais a luaithe is féidir tar éis an teagmhais.</t>
    </r>
  </si>
  <si>
    <r>
      <rPr>
        <sz val="11"/>
        <color theme="1" tint="0.34998626667073579"/>
        <rFont val="Calibri"/>
        <family val="2"/>
      </rPr>
      <t>C.6</t>
    </r>
  </si>
  <si>
    <r>
      <rPr>
        <sz val="11"/>
        <color rgb="FF000000"/>
        <rFont val="Calibri"/>
        <family val="2"/>
      </rPr>
      <t>2.2</t>
    </r>
  </si>
  <si>
    <r>
      <rPr>
        <sz val="11"/>
        <color rgb="FF000000"/>
        <rFont val="Calibri"/>
        <family val="2"/>
      </rPr>
      <t>Déantar athbhreithnithe iar-theagmhais de chineál cáilíochtúil.</t>
    </r>
  </si>
  <si>
    <r>
      <rPr>
        <sz val="11"/>
        <color theme="1" tint="0.34998626667073579"/>
        <rFont val="Calibri"/>
        <family val="2"/>
      </rPr>
      <t>C.6</t>
    </r>
  </si>
  <si>
    <r>
      <rPr>
        <sz val="11"/>
        <color rgb="FF000000"/>
        <rFont val="Calibri"/>
        <family val="2"/>
      </rPr>
      <t>2.3</t>
    </r>
  </si>
  <si>
    <r>
      <rPr>
        <sz val="11"/>
        <color rgb="FF000000"/>
        <rFont val="Calibri"/>
        <family val="2"/>
      </rPr>
      <t>Cuimsítear in athbhreithnithe iar-theagmhais iniúchóireacht inmheánach, lena bhfuil baint ag na páirtithe leasmhara náisiúnta go léir atá freagrach as feidhmeanna riachtanacha sláinte poiblí.</t>
    </r>
  </si>
  <si>
    <r>
      <rPr>
        <sz val="11"/>
        <color theme="1" tint="0.34998626667073579"/>
        <rFont val="Calibri"/>
        <family val="2"/>
      </rPr>
      <t>C.6</t>
    </r>
  </si>
  <si>
    <r>
      <rPr>
        <sz val="11"/>
        <color rgb="FF000000"/>
        <rFont val="Calibri"/>
        <family val="2"/>
      </rPr>
      <t>2.4</t>
    </r>
  </si>
  <si>
    <r>
      <rPr>
        <sz val="11"/>
        <color rgb="FF000000"/>
        <rFont val="Calibri"/>
        <family val="2"/>
      </rPr>
      <t>Is éard atá in athbhreithnithe iar-theagmhais ná athbhreithniú piaraí sheachtraigh, i gcás ina n-iarrfar ar pháirtí eile Stáit RSI, rúnaíocht EDS agus gníomhaireachtaí ábhartha AE a bheith rannpháirteach.</t>
    </r>
  </si>
  <si>
    <r>
      <rPr>
        <sz val="11"/>
        <color theme="1" tint="0.34998626667073579"/>
        <rFont val="Calibri"/>
        <family val="2"/>
      </rPr>
      <t>C.6</t>
    </r>
  </si>
  <si>
    <r>
      <rPr>
        <sz val="11"/>
        <color rgb="FF000000"/>
        <rFont val="Calibri"/>
        <family val="2"/>
      </rPr>
      <t>Taifeadtar go córasach na ceachtanna a foghlaimíodh ó gach earnáil ábhartha i dtuarascálacha iar-theagmhais.</t>
    </r>
  </si>
  <si>
    <r>
      <rPr>
        <sz val="11"/>
        <color theme="1" tint="0.34998626667073579"/>
        <rFont val="Calibri"/>
        <family val="2"/>
      </rPr>
      <t>C.6</t>
    </r>
  </si>
  <si>
    <r>
      <rPr>
        <b/>
        <sz val="11"/>
        <color rgb="FF000000"/>
        <rFont val="Calibri"/>
        <family val="2"/>
      </rPr>
      <t>TBT</t>
    </r>
  </si>
  <si>
    <r>
      <rPr>
        <b/>
        <sz val="11"/>
        <color rgb="FF000000"/>
        <rFont val="Calibri"/>
        <family val="2"/>
      </rPr>
      <t>TCT</t>
    </r>
  </si>
  <si>
    <t>CHECK BSI</t>
  </si>
  <si>
    <t>CHECK CSI</t>
  </si>
  <si>
    <t>Weighted BSI</t>
  </si>
  <si>
    <t>Weighted ratio CSI</t>
  </si>
  <si>
    <t>score BSI</t>
  </si>
  <si>
    <t>score CSI</t>
  </si>
  <si>
    <t>BSI NA</t>
  </si>
  <si>
    <t>CSI NA</t>
  </si>
  <si>
    <r>
      <rPr>
        <b/>
        <sz val="18"/>
        <rFont val="Calibri"/>
        <family val="2"/>
      </rPr>
      <t>Cur chun feidhme na gceachtanna a foghlaimíodh</t>
    </r>
  </si>
  <si>
    <r>
      <rPr>
        <b/>
        <sz val="16"/>
        <color rgb="FFFFFFFF"/>
        <rFont val="Calibri"/>
        <family val="2"/>
      </rPr>
      <t>Beart feidhmíochta</t>
    </r>
  </si>
  <si>
    <r>
      <rPr>
        <b/>
        <sz val="11"/>
        <color rgb="FFFFFFFF"/>
        <rFont val="Calibri"/>
        <family val="2"/>
      </rPr>
      <t>EDS</t>
    </r>
  </si>
  <si>
    <r>
      <rPr>
        <b/>
        <sz val="11"/>
        <color rgb="FFFFFFFF"/>
        <rFont val="Calibri"/>
        <family val="2"/>
      </rPr>
      <t xml:space="preserve">CMS </t>
    </r>
  </si>
  <si>
    <r>
      <rPr>
        <b/>
        <sz val="14"/>
        <rFont val="Calibri"/>
        <family val="2"/>
      </rPr>
      <t>Scór</t>
    </r>
  </si>
  <si>
    <r>
      <rPr>
        <b/>
        <sz val="16"/>
        <color rgb="FFFFFFFF"/>
        <rFont val="Calibri"/>
        <family val="2"/>
      </rPr>
      <t>Tagairtí</t>
    </r>
  </si>
  <si>
    <r>
      <rPr>
        <b/>
        <sz val="12"/>
        <rFont val="Calibri"/>
        <family val="2"/>
      </rPr>
      <t>Ní bhaineann le hábhar/Ní fios</t>
    </r>
  </si>
  <si>
    <r>
      <rPr>
        <b/>
        <sz val="11"/>
        <color rgb="FF000000"/>
        <rFont val="Calibri"/>
        <family val="2"/>
      </rPr>
      <t>Nótaí</t>
    </r>
  </si>
  <si>
    <r>
      <rPr>
        <sz val="11"/>
        <color rgb="FF000000"/>
        <rFont val="Calibri"/>
        <family val="2"/>
      </rPr>
      <t>Baintear úsáid as taithí agus ceachtanna a foghlaimíodh, ó athbhreithnithe nó ó fhreachnaimh iar-theagmhais, chun gníomhaíochtaí ullmhachta agus freagartha a fheabhsú.</t>
    </r>
  </si>
  <si>
    <r>
      <rPr>
        <sz val="11"/>
        <color rgb="FF000000"/>
        <rFont val="Calibri"/>
        <family val="2"/>
      </rPr>
      <t>C.6</t>
    </r>
  </si>
  <si>
    <r>
      <rPr>
        <sz val="11"/>
        <color rgb="FF000000"/>
        <rFont val="Calibri"/>
        <family val="2"/>
      </rPr>
      <t>Baintear úsáid as taithí agus ceachtanna a foghlaimíodh, ó athbhreithnithe nó ó fhreachnaimh iar-theagmhais, ar fud gach earnála ábhartha.</t>
    </r>
  </si>
  <si>
    <r>
      <rPr>
        <sz val="11"/>
        <color rgb="FF000000"/>
        <rFont val="Calibri"/>
        <family val="2"/>
      </rPr>
      <t>C.6</t>
    </r>
  </si>
  <si>
    <r>
      <rPr>
        <sz val="11"/>
        <color rgb="FF000000"/>
        <rFont val="Calibri"/>
        <family val="2"/>
      </rPr>
      <t>Baintear úsáid as taithí agus ceachtanna a foghlaimíodh, ó athbhreithnithe nó ó fhreachnaimh iar-theagmhais, chun beartais agus cleachtas a fheabhsú.</t>
    </r>
  </si>
  <si>
    <r>
      <rPr>
        <sz val="11"/>
        <color rgb="FF000000"/>
        <rFont val="Calibri"/>
        <family val="2"/>
      </rPr>
      <t>C.6</t>
    </r>
  </si>
  <si>
    <r>
      <rPr>
        <sz val="11"/>
        <color rgb="FF000000"/>
        <rFont val="Calibri"/>
        <family val="2"/>
      </rPr>
      <t>3.1</t>
    </r>
  </si>
  <si>
    <r>
      <rPr>
        <sz val="11"/>
        <color rgb="FF000000"/>
        <rFont val="Calibri"/>
        <family val="2"/>
      </rPr>
      <t>Comhroinntear taithí agus ceachtanna a foghlaimíodh, ó athbhreithnithe nó ó fhreachnaimh iar-theagmhais, leis an bpobal idirnáisiúnta.</t>
    </r>
  </si>
  <si>
    <r>
      <rPr>
        <sz val="11"/>
        <color rgb="FF000000"/>
        <rFont val="Calibri"/>
        <family val="2"/>
      </rPr>
      <t>C.6</t>
    </r>
  </si>
  <si>
    <r>
      <rPr>
        <sz val="11"/>
        <color rgb="FF000000"/>
        <rFont val="Calibri"/>
        <family val="2"/>
      </rPr>
      <t>3.2</t>
    </r>
  </si>
  <si>
    <r>
      <rPr>
        <sz val="11"/>
        <color rgb="FF000000"/>
        <rFont val="Calibri"/>
        <family val="2"/>
      </rPr>
      <t>Spreagtar an fhoireann chun an achoimre feidhmiúcháin ar thuarascáil mheastóireachta a scríobh i mBéarla chun go ndéanfar í a scaipeadh tuilleadh ar an bpobal idirnáisiúnta.</t>
    </r>
  </si>
  <si>
    <r>
      <rPr>
        <sz val="11"/>
        <color rgb="FF000000"/>
        <rFont val="Calibri"/>
        <family val="2"/>
      </rPr>
      <t>C.6</t>
    </r>
  </si>
  <si>
    <r>
      <rPr>
        <b/>
        <sz val="11"/>
        <color rgb="FF000000"/>
        <rFont val="Calibri"/>
        <family val="2"/>
      </rPr>
      <t>TBT</t>
    </r>
  </si>
  <si>
    <r>
      <rPr>
        <b/>
        <sz val="11"/>
        <color rgb="FF000000"/>
        <rFont val="Calibri"/>
        <family val="2"/>
      </rPr>
      <t>TCT</t>
    </r>
  </si>
  <si>
    <t>CHECK BSI</t>
  </si>
  <si>
    <t>CHECK CSI</t>
  </si>
  <si>
    <t>Weighted BSI</t>
  </si>
  <si>
    <t>Weighted ratio CSI</t>
  </si>
  <si>
    <t>score BSI</t>
  </si>
  <si>
    <t>score CSI</t>
  </si>
  <si>
    <t>BSI NA</t>
  </si>
  <si>
    <t>CSI NA</t>
  </si>
  <si>
    <r>
      <rPr>
        <b/>
        <sz val="18"/>
        <color rgb="FFFFFFFF"/>
        <rFont val="Calibri"/>
        <family val="2"/>
      </rPr>
      <t>ACHOIMRE AR NA TORTHAÍ</t>
    </r>
  </si>
  <si>
    <r>
      <rPr>
        <b/>
        <sz val="14"/>
        <color rgb="FFFFFFFF"/>
        <rFont val="Calibri"/>
        <family val="2"/>
      </rPr>
      <t xml:space="preserve">Ullmhúcháin réamh-theagmhais agus rialachas </t>
    </r>
  </si>
  <si>
    <r>
      <rPr>
        <b/>
        <sz val="10"/>
        <color rgb="FFFFFFFF"/>
        <rFont val="Calibri"/>
        <family val="2"/>
      </rPr>
      <t>Scór Ualaithe</t>
    </r>
  </si>
  <si>
    <r>
      <rPr>
        <b/>
        <sz val="11"/>
        <rFont val="Calibri"/>
        <family val="2"/>
      </rPr>
      <t>TBT</t>
    </r>
  </si>
  <si>
    <r>
      <rPr>
        <sz val="11"/>
        <rFont val="Calibri"/>
        <family val="2"/>
      </rPr>
      <t>an leibhéal Ullmhachta maidir le Sláinte Poiblí a mheasann saineolaithe mar íosleibhéal</t>
    </r>
  </si>
  <si>
    <r>
      <rPr>
        <b/>
        <sz val="11"/>
        <rFont val="Calibri"/>
        <family val="2"/>
      </rPr>
      <t>TCT</t>
    </r>
  </si>
  <si>
    <r>
      <rPr>
        <sz val="11"/>
        <rFont val="Calibri"/>
        <family val="2"/>
      </rPr>
      <t>an leibhéal a mheasann saineolaithe maidir le hUllmhacht um Sláinte Poiblí mar ardleibhéal</t>
    </r>
  </si>
  <si>
    <r>
      <rPr>
        <b/>
        <sz val="14"/>
        <color rgb="FFFFFFFF"/>
        <rFont val="Calibri"/>
        <family val="2"/>
      </rPr>
      <t>Acmhainní: lucht oibre oilte</t>
    </r>
  </si>
  <si>
    <r>
      <rPr>
        <b/>
        <sz val="10"/>
        <color rgb="FFFFFFFF"/>
        <rFont val="Calibri"/>
        <family val="2"/>
      </rPr>
      <t>Scór Ualaithe</t>
    </r>
  </si>
  <si>
    <r>
      <rPr>
        <b/>
        <sz val="11"/>
        <rFont val="Calibri"/>
        <family val="2"/>
      </rPr>
      <t>TBT</t>
    </r>
  </si>
  <si>
    <r>
      <rPr>
        <sz val="11"/>
        <rFont val="Calibri"/>
        <family val="2"/>
      </rPr>
      <t>an leibhéal Ullmhachta maidir le Sláinte Poiblí a mheasann saineolaithe mar íosleibhéal</t>
    </r>
  </si>
  <si>
    <r>
      <rPr>
        <b/>
        <sz val="11"/>
        <rFont val="Calibri"/>
        <family val="2"/>
      </rPr>
      <t>TCT</t>
    </r>
  </si>
  <si>
    <r>
      <rPr>
        <sz val="11"/>
        <rFont val="Calibri"/>
        <family val="2"/>
      </rPr>
      <t>an leibhéal a mheasann saineolaithe maidir le hUllmhacht um Sláinte Poiblí mar ardleibhéal</t>
    </r>
  </si>
  <si>
    <r>
      <rPr>
        <b/>
        <sz val="14"/>
        <color rgb="FFFFFFFF"/>
        <rFont val="Calibri"/>
        <family val="2"/>
      </rPr>
      <t>Cumas tacaíochta: faireachas</t>
    </r>
  </si>
  <si>
    <r>
      <rPr>
        <b/>
        <sz val="10"/>
        <color rgb="FFFFFFFF"/>
        <rFont val="Calibri"/>
        <family val="2"/>
      </rPr>
      <t>Scór Ualaithe</t>
    </r>
  </si>
  <si>
    <r>
      <rPr>
        <b/>
        <sz val="11"/>
        <rFont val="Calibri"/>
        <family val="2"/>
      </rPr>
      <t>TBT</t>
    </r>
  </si>
  <si>
    <r>
      <rPr>
        <sz val="11"/>
        <rFont val="Calibri"/>
        <family val="2"/>
      </rPr>
      <t>an leibhéal Ullmhachta maidir le Sláinte Poiblí a mheasann saineolaithe mar íosleibhéal</t>
    </r>
  </si>
  <si>
    <r>
      <rPr>
        <b/>
        <sz val="11"/>
        <rFont val="Calibri"/>
        <family val="2"/>
      </rPr>
      <t>TCT</t>
    </r>
  </si>
  <si>
    <r>
      <rPr>
        <sz val="11"/>
        <rFont val="Calibri"/>
        <family val="2"/>
      </rPr>
      <t>an leibhéal a mheasann saineolaithe maidir le hUllmhacht um Sláinte Poiblí mar ardleibhéal</t>
    </r>
  </si>
  <si>
    <r>
      <rPr>
        <b/>
        <sz val="14"/>
        <color rgb="FFFFFFFF"/>
        <rFont val="Calibri"/>
        <family val="2"/>
      </rPr>
      <t>Cumas tacaíochta: measúnú riosca</t>
    </r>
  </si>
  <si>
    <r>
      <rPr>
        <b/>
        <sz val="10"/>
        <color rgb="FFFFFFFF"/>
        <rFont val="Calibri"/>
        <family val="2"/>
      </rPr>
      <t>Scór Ualaithe</t>
    </r>
  </si>
  <si>
    <r>
      <rPr>
        <b/>
        <sz val="11"/>
        <rFont val="Calibri"/>
        <family val="2"/>
      </rPr>
      <t>TBT</t>
    </r>
  </si>
  <si>
    <r>
      <rPr>
        <sz val="11"/>
        <rFont val="Calibri"/>
        <family val="2"/>
      </rPr>
      <t>an leibhéal Ullmhachta maidir le Sláinte Poiblí a mheasann saineolaithe mar íosleibhéal</t>
    </r>
  </si>
  <si>
    <r>
      <rPr>
        <b/>
        <sz val="11"/>
        <rFont val="Calibri"/>
        <family val="2"/>
      </rPr>
      <t>TCT</t>
    </r>
  </si>
  <si>
    <r>
      <rPr>
        <sz val="11"/>
        <rFont val="Calibri"/>
        <family val="2"/>
      </rPr>
      <t>an leibhéal a mheasann saineolaithe maidir le hUllmhacht um Sláinte Poiblí mar ardleibhéal</t>
    </r>
  </si>
  <si>
    <r>
      <rPr>
        <b/>
        <sz val="14"/>
        <color rgb="FFFFFFFF"/>
        <rFont val="Calibri"/>
        <family val="2"/>
      </rPr>
      <t>Bainistíocht freagartha teagmhais</t>
    </r>
  </si>
  <si>
    <r>
      <rPr>
        <b/>
        <sz val="10"/>
        <color rgb="FFFFFFFF"/>
        <rFont val="Calibri"/>
        <family val="2"/>
      </rPr>
      <t>Scór Ualaithe</t>
    </r>
  </si>
  <si>
    <r>
      <rPr>
        <b/>
        <sz val="11"/>
        <rFont val="Calibri"/>
        <family val="2"/>
      </rPr>
      <t>TBT</t>
    </r>
  </si>
  <si>
    <r>
      <rPr>
        <sz val="11"/>
        <rFont val="Calibri"/>
        <family val="2"/>
      </rPr>
      <t>an leibhéal Ullmhachta maidir le Sláinte Poiblí a mheasann saineolaithe mar íosleibhéal</t>
    </r>
  </si>
  <si>
    <r>
      <rPr>
        <b/>
        <sz val="11"/>
        <rFont val="Calibri"/>
        <family val="2"/>
      </rPr>
      <t>TCT</t>
    </r>
  </si>
  <si>
    <r>
      <rPr>
        <sz val="11"/>
        <rFont val="Calibri"/>
        <family val="2"/>
      </rPr>
      <t>an leibhéal a mheasann saineolaithe maidir le hUllmhacht um Sláinte Poiblí mar ardleibhéal</t>
    </r>
  </si>
  <si>
    <r>
      <rPr>
        <b/>
        <sz val="14"/>
        <color rgb="FFFFFFFF"/>
        <rFont val="Calibri"/>
        <family val="2"/>
      </rPr>
      <t>Meastóireacht iar-theagmhais</t>
    </r>
  </si>
  <si>
    <r>
      <rPr>
        <b/>
        <sz val="10"/>
        <color rgb="FFFFFFFF"/>
        <rFont val="Calibri"/>
        <family val="2"/>
      </rPr>
      <t>Scór Ualaithe</t>
    </r>
  </si>
  <si>
    <r>
      <rPr>
        <b/>
        <sz val="11"/>
        <rFont val="Calibri"/>
        <family val="2"/>
      </rPr>
      <t>TBT</t>
    </r>
  </si>
  <si>
    <r>
      <rPr>
        <sz val="11"/>
        <rFont val="Calibri"/>
        <family val="2"/>
      </rPr>
      <t>an leibhéal Ullmhachta maidir le Sláinte Poiblí a mheasann saineolaithe mar íosleibhéal</t>
    </r>
  </si>
  <si>
    <r>
      <rPr>
        <b/>
        <sz val="11"/>
        <rFont val="Calibri"/>
        <family val="2"/>
      </rPr>
      <t>TCT</t>
    </r>
  </si>
  <si>
    <r>
      <rPr>
        <sz val="11"/>
        <rFont val="Calibri"/>
        <family val="2"/>
      </rPr>
      <t>an leibhéal a mheasann saineolaithe maidir le hUllmhacht um Sláinte Poiblí mar ardleibhéal</t>
    </r>
  </si>
  <si>
    <r>
      <rPr>
        <b/>
        <sz val="14"/>
        <color rgb="FFFFFFFF"/>
        <rFont val="Calibri"/>
        <family val="2"/>
      </rPr>
      <t>Cur chun feidhme na gceachtanna a foghlaimíodh</t>
    </r>
  </si>
  <si>
    <r>
      <rPr>
        <b/>
        <sz val="10"/>
        <color rgb="FFFFFFFF"/>
        <rFont val="Calibri"/>
        <family val="2"/>
      </rPr>
      <t>Scór Ualaithe</t>
    </r>
  </si>
  <si>
    <r>
      <rPr>
        <b/>
        <sz val="11"/>
        <rFont val="Calibri"/>
        <family val="2"/>
      </rPr>
      <t>TBT</t>
    </r>
  </si>
  <si>
    <r>
      <rPr>
        <sz val="11"/>
        <rFont val="Calibri"/>
        <family val="2"/>
      </rPr>
      <t>an leibhéal Ullmhachta maidir le Sláinte Poiblí a mheasann saineolaithe mar íosleibhéal</t>
    </r>
  </si>
  <si>
    <r>
      <rPr>
        <b/>
        <sz val="11"/>
        <rFont val="Calibri"/>
        <family val="2"/>
      </rPr>
      <t>TCT</t>
    </r>
  </si>
  <si>
    <r>
      <rPr>
        <sz val="11"/>
        <rFont val="Calibri"/>
        <family val="2"/>
      </rPr>
      <t>an leibhéal a mheasann saineolaithe maidir le hUllmhacht um Sláinte Poiblí mar ardleibhéal</t>
    </r>
  </si>
  <si>
    <r>
      <rPr>
        <b/>
        <sz val="14"/>
        <color rgb="FFFFFFFF"/>
        <rFont val="Calibri"/>
        <family val="2"/>
      </rPr>
      <t>SCÓR IOMLÁN TBT</t>
    </r>
  </si>
  <si>
    <r>
      <rPr>
        <sz val="11"/>
        <color rgb="FF000000"/>
        <rFont val="Calibri"/>
        <family val="2"/>
      </rPr>
      <t>Ullmhúcháin réamh-theagmhais agus rialachas</t>
    </r>
  </si>
  <si>
    <r>
      <rPr>
        <sz val="11"/>
        <color rgb="FF000000"/>
        <rFont val="Calibri"/>
        <family val="2"/>
      </rPr>
      <t>Acmhainní: lucht oibre oilte</t>
    </r>
  </si>
  <si>
    <r>
      <rPr>
        <sz val="11"/>
        <color rgb="FF000000"/>
        <rFont val="Calibri"/>
        <family val="2"/>
      </rPr>
      <t>Cumas tacaíochta: faireachas</t>
    </r>
  </si>
  <si>
    <r>
      <rPr>
        <sz val="11"/>
        <rFont val="Calibri"/>
        <family val="2"/>
      </rPr>
      <t>Cumas tacaíochta: measúnú riosca</t>
    </r>
  </si>
  <si>
    <r>
      <rPr>
        <sz val="11"/>
        <color rgb="FF000000"/>
        <rFont val="Calibri"/>
        <family val="2"/>
      </rPr>
      <t>Bainistíocht freagartha teagmhais</t>
    </r>
  </si>
  <si>
    <r>
      <rPr>
        <sz val="11"/>
        <color rgb="FF000000"/>
        <rFont val="Calibri"/>
        <family val="2"/>
      </rPr>
      <t>Athbhreithniú iar-theagmhais</t>
    </r>
  </si>
  <si>
    <r>
      <rPr>
        <sz val="11"/>
        <color rgb="FF000000"/>
        <rFont val="Calibri"/>
        <family val="2"/>
      </rPr>
      <t>Cur chun feidhme na gceachtanna a foghlaimíodh</t>
    </r>
  </si>
  <si>
    <r>
      <rPr>
        <b/>
        <sz val="14"/>
        <color rgb="FFFFFFFF"/>
        <rFont val="Calibri"/>
        <family val="2"/>
      </rPr>
      <t>SCÓR IOMLÁN TCT</t>
    </r>
  </si>
  <si>
    <r>
      <rPr>
        <sz val="11"/>
        <color rgb="FF000000"/>
        <rFont val="Calibri"/>
        <family val="2"/>
      </rPr>
      <t>Ullmhúcháin réamh-theagmhais agus rialachas</t>
    </r>
  </si>
  <si>
    <r>
      <rPr>
        <sz val="11"/>
        <color rgb="FF000000"/>
        <rFont val="Calibri"/>
        <family val="2"/>
      </rPr>
      <t>Acmhainní: lucht oibre oilte</t>
    </r>
  </si>
  <si>
    <r>
      <rPr>
        <sz val="11"/>
        <color rgb="FF000000"/>
        <rFont val="Calibri"/>
        <family val="2"/>
      </rPr>
      <t>Cumas tacaíochta: faireachas</t>
    </r>
  </si>
  <si>
    <r>
      <rPr>
        <sz val="11"/>
        <rFont val="Calibri"/>
        <family val="2"/>
      </rPr>
      <t>Cumas tacaíochta: measúnú riosca</t>
    </r>
  </si>
  <si>
    <r>
      <rPr>
        <sz val="11"/>
        <color rgb="FF000000"/>
        <rFont val="Calibri"/>
        <family val="2"/>
      </rPr>
      <t>Bainistíocht freagartha teagmhais</t>
    </r>
  </si>
  <si>
    <r>
      <rPr>
        <sz val="11"/>
        <color rgb="FF000000"/>
        <rFont val="Calibri"/>
        <family val="2"/>
      </rPr>
      <t>Athbhreithniú iar-theagmhais</t>
    </r>
  </si>
  <si>
    <r>
      <rPr>
        <sz val="11"/>
        <color rgb="FF000000"/>
        <rFont val="Calibri"/>
        <family val="2"/>
      </rPr>
      <t>Cur chun feidhme na gceachtanna a foghlaimíodh</t>
    </r>
  </si>
  <si>
    <r>
      <rPr>
        <b/>
        <sz val="18"/>
        <color rgb="FFFFFFFF"/>
        <rFont val="Calibri"/>
        <family val="2"/>
      </rPr>
      <t>Táscairí CMS a fhreagraíonn do tháscairí FUÉS (HEPSA)</t>
    </r>
  </si>
  <si>
    <r>
      <rPr>
        <sz val="12"/>
        <color rgb="FF000000"/>
        <rFont val="Calibri"/>
        <family val="2"/>
      </rPr>
      <t>Thíos, léirítear táscairí CMS in éineacht lena dtáscairí comhfhreagracha FUÉS (HEPSA). Ní chumhdaitear na táscairí CMS a léirítear i ndath liath, in uirlis FUÉS (HEPSA). Chun cabhrú leat an scór a léirmhíniú, léirítear an córas scórála thíos.</t>
    </r>
  </si>
  <si>
    <r>
      <rPr>
        <b/>
        <sz val="16"/>
        <color rgb="FFFFFFFF"/>
        <rFont val="Calibri"/>
        <family val="2"/>
      </rPr>
      <t>Táscaire CMS</t>
    </r>
  </si>
  <si>
    <r>
      <rPr>
        <b/>
        <sz val="16"/>
        <color rgb="FFFFFFFF"/>
        <rFont val="Calibri"/>
        <family val="2"/>
      </rPr>
      <t>Táscaire FUÉS (HEPSA)</t>
    </r>
  </si>
  <si>
    <r>
      <rPr>
        <b/>
        <sz val="16"/>
        <color rgb="FFFFFFFF"/>
        <rFont val="Calibri"/>
        <family val="2"/>
      </rPr>
      <t>Scór</t>
    </r>
  </si>
  <si>
    <r>
      <rPr>
        <b/>
        <sz val="16"/>
        <color rgb="FF000000"/>
        <rFont val="Calibri"/>
        <family val="2"/>
      </rPr>
      <t>Cosc</t>
    </r>
  </si>
  <si>
    <r>
      <rPr>
        <sz val="11"/>
        <color theme="1" tint="0.49989318521683401"/>
        <rFont val="Calibri"/>
        <family val="2"/>
      </rPr>
      <t>P.1.1 Tá reachtaíocht, dlíthe, rialacháin, ceanglais riaracháin, beartais nó ionstraimí rialtais eile atá i bhfeidhm leordhóthanach chun RSI a chur chun feidhme.</t>
    </r>
  </si>
  <si>
    <r>
      <rPr>
        <sz val="11"/>
        <color theme="1" tint="0.49989318521683401"/>
        <rFont val="Calibri"/>
        <family val="2"/>
      </rPr>
      <t>P.1.2 Is féidir leis an stát a léiriú go bhfuil a reachtaíocht intíre, a mbeartais agus a socruithe riaracháin coigeartaithe agus ailínithe aige chun go comhlíonadh leis an RSI (2005) a chumasú</t>
    </r>
  </si>
  <si>
    <r>
      <rPr>
        <sz val="11"/>
        <color theme="1" tint="0.49989318521683401"/>
        <rFont val="Calibri"/>
        <family val="2"/>
      </rPr>
      <t>P.2.1 Tá sásra feidhmiúil curtha ar bun chun comhordú agus comhtháthú a dhéanamh ar na hearnálacha ábhartha i gcur chun feidhme RSI.</t>
    </r>
  </si>
  <si>
    <r>
      <rPr>
        <sz val="11"/>
        <color theme="1" tint="0.49989318521683401"/>
        <rFont val="Calibri"/>
        <family val="2"/>
      </rPr>
      <t>P.3.1 Frithsheasmhacht in aghaidh ábhair fhrithmhiocróbacha (AMR) a bhrath</t>
    </r>
  </si>
  <si>
    <r>
      <rPr>
        <sz val="11"/>
        <color theme="1" tint="0.49989318521683401"/>
        <rFont val="Calibri"/>
        <family val="2"/>
      </rPr>
      <t>P.3.2 Faireachas ar ionfhabhtuithe de dheasca pataiginí AMR</t>
    </r>
  </si>
  <si>
    <r>
      <rPr>
        <sz val="11"/>
        <color rgb="FF000000"/>
        <rFont val="Calibri"/>
        <family val="2"/>
      </rPr>
      <t>P.3.3 Cláir um chosc agus rialú ionfhabhtaithe a bhaineann leis an gcúram sláinte (IBCS)</t>
    </r>
  </si>
  <si>
    <r>
      <rPr>
        <sz val="11"/>
        <color rgb="FF000000"/>
        <rFont val="Calibri"/>
        <family val="2"/>
      </rPr>
      <t>Tá caighdeáin coisc agus rialaithe ionfhabhtaithe curtha ar bun agus ag feidhmiú ar leibhéil náisiúnta agus ar leibhéal na n-ospidéal.</t>
    </r>
  </si>
  <si>
    <r>
      <rPr>
        <sz val="11"/>
        <color rgb="FF000000"/>
        <rFont val="Calibri"/>
        <family val="2"/>
      </rPr>
      <t>P.3.4 Gníomhaíochtaí maoirseachta frithmhiocróbán</t>
    </r>
  </si>
  <si>
    <r>
      <rPr>
        <sz val="11"/>
        <color rgb="FF000000"/>
        <rFont val="Calibri"/>
        <family val="2"/>
      </rPr>
      <t>Tá maoirseacht frithmhiocróbach (sraith straitéisí comhordaithe chun feabhas a chur ar úsáid leigheasanna frithmhiocróbach) chun feidhme.</t>
    </r>
  </si>
  <si>
    <r>
      <rPr>
        <sz val="11"/>
        <color theme="1" tint="0.49989318521683401"/>
        <rFont val="Calibri"/>
        <family val="2"/>
      </rPr>
      <t>P.4.1 Tá córais faireachais i bhfeidhm do ghalair zónóiseacha/ pataiginí tosaíochta</t>
    </r>
  </si>
  <si>
    <r>
      <rPr>
        <sz val="11"/>
        <color theme="1" tint="0.49989318521683401"/>
        <rFont val="Calibri"/>
        <family val="2"/>
      </rPr>
      <t>P.4.2 Lucht Oibre Tréidliachta nó Sláinte Ainmhithe</t>
    </r>
  </si>
  <si>
    <r>
      <rPr>
        <sz val="11"/>
        <color rgb="FF000000"/>
        <rFont val="Calibri"/>
        <family val="2"/>
      </rPr>
      <t>P.4.3 Tá sásraí curtha ar bun chun freagairt do zónóisí tógálacha agus zónóisí féideartha agus feidhmíonn siad</t>
    </r>
  </si>
  <si>
    <r>
      <rPr>
        <sz val="11"/>
        <color rgb="FF000000"/>
        <rFont val="Calibri"/>
        <family val="2"/>
      </rPr>
      <t>Tá nósanna imeachta curtha ar bun chun freagairt do zónóis agus zónóis fhéideartha agus feidhmíonn siad.</t>
    </r>
  </si>
  <si>
    <r>
      <rPr>
        <sz val="11"/>
        <color rgb="FF000000"/>
        <rFont val="Calibri"/>
        <family val="2"/>
      </rPr>
      <t>P.5.1 Tá sásraí curtha ar bun chun galar bia-iompartha agus éilliú bia a bhrath agus chun freagairt dó agus feidhmíonn siad.</t>
    </r>
  </si>
  <si>
    <r>
      <rPr>
        <sz val="11"/>
        <color rgb="FF000000"/>
        <rFont val="Calibri"/>
        <family val="2"/>
      </rPr>
      <t>Tá nósanna imeachta curtha ar bun chun freagairt do ghalar bia-iompartha agus éilliú bia agus feidhmíonn siad.</t>
    </r>
  </si>
  <si>
    <r>
      <rPr>
        <sz val="11"/>
        <color rgb="FF000000"/>
        <rFont val="Calibri"/>
        <family val="2"/>
      </rPr>
      <t>P.6.1 Tá córas uile-rialtais bithshábháilteachta agus bithshlándála i bhfeidhm d'áiseanna daonna, ainmhithe agus talmhaíochta</t>
    </r>
  </si>
  <si>
    <r>
      <rPr>
        <sz val="11"/>
        <color rgb="FF000000"/>
        <rFont val="Calibri"/>
        <family val="2"/>
      </rPr>
      <t>Tá córas uile-rialtais (i.e. líonraí foirmiúla agus neamhfhoirmeálta) córas bithshábháilteachta agus bithshlándála i bhfeidhm d'áiseanna daonna, ainmhithe agus talmhaíochta.</t>
    </r>
  </si>
  <si>
    <r>
      <rPr>
        <sz val="11"/>
        <color theme="1" tint="0.49989318521683401"/>
        <rFont val="Calibri"/>
        <family val="2"/>
      </rPr>
      <t>P.6.2 Oiliúint agus cleachtais bithshábháilteachta agus bithshlándála</t>
    </r>
  </si>
  <si>
    <r>
      <rPr>
        <sz val="11"/>
        <color theme="1" tint="0.49989318521683401"/>
        <rFont val="Calibri"/>
        <family val="2"/>
      </rPr>
      <t>P.7.1 Cuimsiú vacsaínithe (bruitíneach) mar chuid den chlár náisiúnta</t>
    </r>
  </si>
  <si>
    <r>
      <rPr>
        <sz val="11"/>
        <color theme="1" tint="0.49989318521683401"/>
        <rFont val="Calibri"/>
        <family val="2"/>
      </rPr>
      <t xml:space="preserve">P.7.2 Rochtain náisiúnta ar vacsainí agus seachadadh vacsaíní </t>
    </r>
  </si>
  <si>
    <r>
      <rPr>
        <b/>
        <sz val="16"/>
        <color rgb="FF000000"/>
        <rFont val="Calibri"/>
        <family val="2"/>
      </rPr>
      <t>Brath</t>
    </r>
  </si>
  <si>
    <r>
      <rPr>
        <sz val="11"/>
        <color rgb="FF000000"/>
        <rFont val="Calibri"/>
        <family val="2"/>
      </rPr>
      <t xml:space="preserve">D.1.1 Tástáil saotharlainne chun galair tosaíochta a bhrath                                                                                                                                                  </t>
    </r>
  </si>
  <si>
    <r>
      <rPr>
        <sz val="11"/>
        <color rgb="FF000000"/>
        <rFont val="Calibri"/>
        <family val="2"/>
      </rPr>
      <t>Tá seirbhísí saotharlainne ar fáil chun tástáil a dhéanamh do bhagairtí sláinte tosaíochta.</t>
    </r>
  </si>
  <si>
    <r>
      <rPr>
        <sz val="11"/>
        <color theme="1" tint="0.49989318521683401"/>
        <rFont val="Calibri"/>
        <family val="2"/>
      </rPr>
      <t>D.1.2 Córas tarchurtha agus iompair eiseamal</t>
    </r>
  </si>
  <si>
    <r>
      <rPr>
        <sz val="11"/>
        <color theme="1" tint="0.49989318521683401"/>
        <rFont val="Calibri"/>
        <family val="2"/>
      </rPr>
      <t>D.1.3 Diagnóisic ag an láthair cúraim nua-aimseartha éifeachtach agus bunaithe ar shaotharlann</t>
    </r>
  </si>
  <si>
    <r>
      <rPr>
        <sz val="11"/>
        <color theme="1" tint="0.49989318521683401"/>
        <rFont val="Calibri"/>
        <family val="2"/>
      </rPr>
      <t>D.1.4 Córas Cáilíochta Saotharlainne</t>
    </r>
  </si>
  <si>
    <r>
      <rPr>
        <sz val="11"/>
        <color rgb="FF000000"/>
        <rFont val="Calibri"/>
        <family val="2"/>
      </rPr>
      <t>D.2.1 Córais faireachais táscaire agus bunaithe ar theagmhais</t>
    </r>
  </si>
  <si>
    <r>
      <rPr>
        <sz val="11"/>
        <color rgb="FF000000"/>
        <rFont val="Calibri"/>
        <family val="2"/>
      </rPr>
      <t>Tá córas faireachais bunaithe ar tháscairí i bhfeidhm.</t>
    </r>
  </si>
  <si>
    <r>
      <rPr>
        <sz val="11"/>
        <color rgb="FF000000"/>
        <rFont val="Calibri"/>
        <family val="2"/>
      </rPr>
      <t>Tá córas faisnéis eipidéime i bhfeidhm.</t>
    </r>
  </si>
  <si>
    <r>
      <rPr>
        <sz val="11"/>
        <color rgb="FF000000"/>
        <rFont val="Calibri"/>
        <family val="2"/>
      </rPr>
      <t>D.2.2 Córas tuairiscithe idir-inoibrithe, idirnasctha, leictreonach fíor-ama</t>
    </r>
  </si>
  <si>
    <r>
      <rPr>
        <sz val="11"/>
        <color rgb="FF000000"/>
        <rFont val="Calibri"/>
        <family val="2"/>
      </rPr>
      <t>Soláthraíonn an córas faireachais tuairisciú fíor-ama ar shonraí faireachais.</t>
    </r>
  </si>
  <si>
    <r>
      <rPr>
        <sz val="11"/>
        <color rgb="FF000000"/>
        <rFont val="Calibri"/>
        <family val="2"/>
      </rPr>
      <t>Tá na córais faireachais ábhartha uile comhtháite i ngréasán a mhalartóidh faisnéis go seasta.</t>
    </r>
  </si>
  <si>
    <r>
      <rPr>
        <sz val="11"/>
        <color rgb="FF000000"/>
        <rFont val="Calibri"/>
        <family val="2"/>
      </rPr>
      <t>Tá líonraí agus prótacail tuairiscithe i bhfeidhm.</t>
    </r>
  </si>
  <si>
    <r>
      <rPr>
        <sz val="11"/>
        <color rgb="FF000000"/>
        <rFont val="Calibri"/>
        <family val="2"/>
      </rPr>
      <t>Comhlíonann an córas faireachais caighdeáin AE agus EDS maidir le sonraí eipidéimeolaíocha i ndáil le gach galar faoi fhaireachas AE, a sainmhínithe cáis agus prótacail tuairiscithe.</t>
    </r>
  </si>
  <si>
    <r>
      <rPr>
        <sz val="11"/>
        <color rgb="FF000000"/>
        <rFont val="Calibri"/>
        <family val="2"/>
      </rPr>
      <t>Bunaítear rannpháirtíocht i líonraí faireachais AE.</t>
    </r>
  </si>
  <si>
    <r>
      <rPr>
        <sz val="11"/>
        <color rgb="FF000000"/>
        <rFont val="Calibri"/>
        <family val="2"/>
      </rPr>
      <t>D.2.3 Anailís ar shonraí faireachais</t>
    </r>
  </si>
  <si>
    <r>
      <rPr>
        <sz val="11"/>
        <color rgb="FF000000"/>
        <rFont val="Calibri"/>
        <family val="2"/>
      </rPr>
      <t>Tá an córas faireachais in ann an fhaisnéis is gá a sholáthar chun freagairt a chur ar an eolas agus comhairle a chur ar fáil ina taobh.</t>
    </r>
  </si>
  <si>
    <r>
      <rPr>
        <sz val="11"/>
        <color rgb="FF000000"/>
        <rFont val="Calibri"/>
        <family val="2"/>
      </rPr>
      <t>D.2.4 Córais faireachais ar shiondróm</t>
    </r>
  </si>
  <si>
    <r>
      <rPr>
        <sz val="11"/>
        <color rgb="FF000000"/>
        <rFont val="Calibri"/>
        <family val="2"/>
      </rPr>
      <t>Tá córas faisnéis eipidéime i bhfeidhm.</t>
    </r>
  </si>
  <si>
    <r>
      <rPr>
        <sz val="11"/>
        <color rgb="FF000000"/>
        <rFont val="Calibri"/>
        <family val="2"/>
      </rPr>
      <t>D.3.1 Córas le haghaidh tuairisciú éifeachtach a dhéanamh do EDS, FAO agus OIE</t>
    </r>
  </si>
  <si>
    <r>
      <rPr>
        <sz val="11"/>
        <color rgb="FF000000"/>
        <rFont val="Calibri"/>
        <family val="2"/>
      </rPr>
      <t>Sainaithnítear slabhraí freagrachta go soiléir chun cumarsáid éifeachtach a chinntiú laistigh den leibhéal náisiúnta agus idirnáisiúnta.</t>
    </r>
  </si>
  <si>
    <r>
      <rPr>
        <sz val="11"/>
        <color rgb="FF000000"/>
        <rFont val="Calibri"/>
        <family val="2"/>
      </rPr>
      <t>D.3.2 Líonra tuairiscithe agus prótacail sa tír</t>
    </r>
  </si>
  <si>
    <r>
      <rPr>
        <sz val="11"/>
        <color rgb="FF000000"/>
        <rFont val="Calibri"/>
        <family val="2"/>
      </rPr>
      <t>Tá feidhmeanna agus oibríochtaí Phointí Comhtheagmhála Náisiúnta RSI i bhfeidhm mar atá sainithe ag RSI (2005).</t>
    </r>
  </si>
  <si>
    <r>
      <rPr>
        <sz val="11"/>
        <color rgb="FF000000"/>
        <rFont val="Calibri"/>
        <family val="2"/>
      </rPr>
      <t>Tá líonraí agus prótacail tuairiscithe i bhfeidhm.</t>
    </r>
  </si>
  <si>
    <r>
      <rPr>
        <sz val="11"/>
        <color rgb="FF000000"/>
        <rFont val="Calibri"/>
        <family val="2"/>
      </rPr>
      <t xml:space="preserve">D.4.1 Tá acmhainní daonna ar fáil chun riachtanais lárnacha acmhainneachtaí RSI a chur chun feidhme </t>
    </r>
  </si>
  <si>
    <r>
      <rPr>
        <sz val="11"/>
        <color rgb="FF000000"/>
        <rFont val="Calibri"/>
        <family val="2"/>
      </rPr>
      <t>Tá acmhainní daonna ar fáil chun riachtanais lárnacha acmhainneachtaí RSI a chur chun feidhme</t>
    </r>
  </si>
  <si>
    <r>
      <rPr>
        <sz val="11"/>
        <color theme="1" tint="0.49989318521683401"/>
        <rFont val="Calibri"/>
        <family val="2"/>
      </rPr>
      <t>D.4.2 Tá clár oiliúna eipidéimeolaíochta feidhmeach i bhfeidhm, mar shampla FETP</t>
    </r>
  </si>
  <si>
    <r>
      <rPr>
        <sz val="11"/>
        <color rgb="FF000000"/>
        <rFont val="Calibri"/>
        <family val="2"/>
      </rPr>
      <t>D.4.3 Straitéis don fhoireann oibre</t>
    </r>
  </si>
  <si>
    <r>
      <rPr>
        <sz val="11"/>
        <color rgb="FF000000"/>
        <rFont val="Calibri"/>
        <family val="2"/>
      </rPr>
      <t>Neartaítear scileanna agus inniúlachtaí phearsanra Sláinte Poiblí chun faireachas sláinte poiblí agus freagairt a chothú ag gach leibhéal den Chóras Sláinte.</t>
    </r>
  </si>
  <si>
    <r>
      <rPr>
        <b/>
        <sz val="16"/>
        <color rgb="FF000000"/>
        <rFont val="Calibri"/>
        <family val="2"/>
      </rPr>
      <t>Freagairt</t>
    </r>
  </si>
  <si>
    <r>
      <rPr>
        <sz val="11"/>
        <color rgb="FF000000"/>
        <rFont val="Calibri"/>
        <family val="2"/>
      </rPr>
      <t>R.1.1 Forbraítear agus cuirtear i bhfeidhm plean ullmhachta agus freagartha éigeandála sláinte poiblí ilghuaise</t>
    </r>
  </si>
  <si>
    <r>
      <rPr>
        <sz val="11"/>
        <color rgb="FF000000"/>
        <rFont val="Calibri"/>
        <family val="2"/>
      </rPr>
      <t>Forbraítear Plean Ullmhacht Éigeandála Sláinte Poiblí náisiúnta, déanfar é a nuashonrú nó a fhormhuiniú m.sh. Comhlacht Inniúil Náisiúnta.</t>
    </r>
  </si>
  <si>
    <r>
      <rPr>
        <sz val="11"/>
        <color rgb="FF000000"/>
        <rFont val="Calibri"/>
        <family val="2"/>
      </rPr>
      <t>Cuirtear an Plean um Ullmhúchán Éigeandála Sláinte Poiblí náisiúnta chun feidhme.</t>
    </r>
  </si>
  <si>
    <r>
      <rPr>
        <sz val="11"/>
        <color rgb="FF000000"/>
        <rFont val="Calibri"/>
        <family val="2"/>
      </rPr>
      <t>R.1.2 Déantar rioscaí agus acmhainní tosaíochta sláinte poiblí a mhapáil agus a úsáid.</t>
    </r>
  </si>
  <si>
    <r>
      <rPr>
        <sz val="11"/>
        <color rgb="FF000000"/>
        <rFont val="Calibri"/>
        <family val="2"/>
      </rPr>
      <t>Déantar rioscaí sláinte poiblí tosaíochta agus acmhainní a mhapáil agus a úsáid.</t>
    </r>
  </si>
  <si>
    <r>
      <rPr>
        <sz val="11"/>
        <color rgb="FF000000"/>
        <rFont val="Calibri"/>
        <family val="2"/>
      </rPr>
      <t>R.2.1 Cumas chun Oibríochtaí Éigeandála a Ghníomhachtú</t>
    </r>
  </si>
  <si>
    <r>
      <rPr>
        <sz val="11"/>
        <color rgb="FF000000"/>
        <rFont val="Calibri"/>
        <family val="2"/>
      </rPr>
      <t>Tá clár oibriúcháin éigeandála i bhfeidhm ina bhfuil Ionad Oibríochtaí Éigeandála, Nósanna Imeachta Oibríochtaí agus Pleananna, agus an cumas oibríochtaí éigeandála a ghníomhachtú.</t>
    </r>
  </si>
  <si>
    <r>
      <rPr>
        <sz val="11"/>
        <color rgb="FF000000"/>
        <rFont val="Calibri"/>
        <family val="2"/>
      </rPr>
      <t xml:space="preserve">R.2.2 Lárionad Nósanna Imeachta Oibríochtaí agus Pleananna </t>
    </r>
  </si>
  <si>
    <r>
      <rPr>
        <sz val="11"/>
        <color rgb="FF000000"/>
        <rFont val="Calibri"/>
        <family val="2"/>
      </rPr>
      <t>R.2.3 Clár Oibríochtaí Éigeandála</t>
    </r>
  </si>
  <si>
    <r>
      <rPr>
        <sz val="11"/>
        <color rgb="FF000000"/>
        <rFont val="Calibri"/>
        <family val="2"/>
      </rPr>
      <t>R.2.4 Cuirtear nósanna imeachta bainistíochta cáis chun feidhme i gcás guaiseacha ábhartha RSI.</t>
    </r>
  </si>
  <si>
    <r>
      <rPr>
        <sz val="11"/>
        <color rgb="FF000000"/>
        <rFont val="Calibri"/>
        <family val="2"/>
      </rPr>
      <t>Cuirtear nósanna imeachta bainistíochta cáis chun feidhme le haghaidh guaiseacha ábhartha RSI.</t>
    </r>
  </si>
  <si>
    <r>
      <rPr>
        <sz val="11"/>
        <color rgb="FF000000"/>
        <rFont val="Calibri"/>
        <family val="2"/>
      </rPr>
      <t>R.3.1 Tá Údaráis Sláinte Poiblí agus Slándála, (e.g. Forfheidhmiú an Dlí, Rialú Teorann, Custaim) nasctha lena chéile le linn teagmhais bhitheolaíoch faoi amhras nó dearbhaithe</t>
    </r>
  </si>
  <si>
    <r>
      <rPr>
        <sz val="11"/>
        <color rgb="FF000000"/>
        <rFont val="Calibri"/>
        <family val="2"/>
      </rPr>
      <t>Áirithíonn pleanáil ullmhúcháin comhoibriú tras-earnála agus róil agus freagrachtaí atá sainithe go soiléir do na páirtithe leasmhara uile.</t>
    </r>
  </si>
  <si>
    <r>
      <rPr>
        <sz val="11"/>
        <color rgb="FF000000"/>
        <rFont val="Calibri"/>
        <family val="2"/>
      </rPr>
      <t>R.4.1 Tá córas i bhfeidhm chun frithbhearta leighis a sheoladh agus a fháil le linn éigeandála sláinte poiblí</t>
    </r>
  </si>
  <si>
    <r>
      <rPr>
        <sz val="11"/>
        <color rgb="FF000000"/>
        <rFont val="Calibri"/>
        <family val="2"/>
      </rPr>
      <t>Tá nósanna imeachta i bhfeidhm chun frithbhearta leighis a sheoladh agus a fháil le linn éigeandála sláinte poiblí.</t>
    </r>
  </si>
  <si>
    <r>
      <rPr>
        <sz val="11"/>
        <color rgb="FF000000"/>
        <rFont val="Calibri"/>
        <family val="2"/>
      </rPr>
      <t>R.4.2 Tá córas i bhfeidhm chun pearsanra sláinte a sheoladh agus a fháil le linn éigeandála sláinte poiblí</t>
    </r>
  </si>
  <si>
    <r>
      <rPr>
        <sz val="11"/>
        <color rgb="FF000000"/>
        <rFont val="Calibri"/>
        <family val="2"/>
      </rPr>
      <t>I gcás freagróirí atá ag cabhrú le héigeandáil sláinte poiblí thar lear, tá prótacal i bhfeidhm d'aslonnú leighis.</t>
    </r>
  </si>
  <si>
    <r>
      <rPr>
        <sz val="11"/>
        <color rgb="FF000000"/>
        <rFont val="Calibri"/>
        <family val="2"/>
      </rPr>
      <t>R.5.1 Córais Cumarsáide Riosca (pleananna, sásraí, etc.)</t>
    </r>
  </si>
  <si>
    <r>
      <rPr>
        <sz val="11"/>
        <color rgb="FF000000"/>
        <rFont val="Calibri"/>
        <family val="2"/>
      </rPr>
      <t>Tá beartais agus nósanna imeachta cumarsáide curtha ar bun chun faisnéis a bhaineann le teagmhas ar ábhar ​​imní Sláinte Poiblí é a fhorbairt, a chomhordú agus a scaipeadh.</t>
    </r>
  </si>
  <si>
    <r>
      <rPr>
        <sz val="11"/>
        <color rgb="FF000000"/>
        <rFont val="Calibri"/>
        <family val="2"/>
      </rPr>
      <t>R.5.2 Cumarsáid agus Comhordú Inmheánach agus Comhpháirtíochta</t>
    </r>
  </si>
  <si>
    <r>
      <rPr>
        <sz val="11"/>
        <color rgb="FF000000"/>
        <rFont val="Calibri"/>
        <family val="2"/>
      </rPr>
      <t>Tá beartais agus nósanna imeachta cumarsáide curtha ar bun chun faisnéis a bhaineann le teagmhas ar ábhar ​​imní Sláinte Poiblí é a fhorbairt, a chomhordú agus a scaipeadh.</t>
    </r>
  </si>
  <si>
    <r>
      <rPr>
        <sz val="11"/>
        <color rgb="FF000000"/>
        <rFont val="Calibri"/>
        <family val="2"/>
      </rPr>
      <t>Tá nósanna imeachta curtha ar bun chun comhpháirtithe ábhartha uile an chórais sláinte a chomhordú, e.g. sláinte phoiblí, seirbhísí sláinte leighis agus meabhrach/iompraíochta.</t>
    </r>
  </si>
  <si>
    <r>
      <rPr>
        <sz val="11"/>
        <color rgb="FF000000"/>
        <rFont val="Calibri"/>
        <family val="2"/>
      </rPr>
      <t>Baineann comhordú le gníomhachtú líonraí tacaíochta, grúpaí comhairleacha, líonraí comhpháirtíochta agus cumarsáid</t>
    </r>
  </si>
  <si>
    <r>
      <rPr>
        <sz val="11"/>
        <color rgb="FF000000"/>
        <rFont val="Calibri"/>
        <family val="2"/>
      </rPr>
      <t>R.5.3 Cumarsáid Phoiblí</t>
    </r>
  </si>
  <si>
    <r>
      <rPr>
        <sz val="11"/>
        <color rgb="FF000000"/>
        <rFont val="Calibri"/>
        <family val="2"/>
      </rPr>
      <t>Scaiptear faisnéis a bhaineann le teagmhas ar an bpobal, chun an ráig a mhíniú, muinín a spreagadh agus an baol ionfhabhtaithe a íoslaghdú.</t>
    </r>
  </si>
  <si>
    <r>
      <rPr>
        <sz val="11"/>
        <color rgb="FF000000"/>
        <rFont val="Calibri"/>
        <family val="2"/>
      </rPr>
      <t>Cruthaítear príomhtheachtaireachtaí le haghaidh cumarsáide poiblí.</t>
    </r>
  </si>
  <si>
    <r>
      <rPr>
        <sz val="11"/>
        <color theme="1" tint="0.49989318521683401"/>
        <rFont val="Calibri"/>
        <family val="2"/>
      </rPr>
      <t>R.5.4 Rannpháirtíocht Cumarsáide le Pobail lena mbaineann</t>
    </r>
  </si>
  <si>
    <r>
      <rPr>
        <sz val="11"/>
        <color rgb="FF000000"/>
        <rFont val="Calibri"/>
        <family val="2"/>
      </rPr>
      <t>R.5.5 Éisteacht Dhinimiciúil agus Bainistíocht Ráflaí</t>
    </r>
  </si>
  <si>
    <r>
      <rPr>
        <sz val="11"/>
        <color rgb="FF000000"/>
        <rFont val="Calibri"/>
        <family val="2"/>
      </rPr>
      <t>San fhaisnéis don phobal áirítear tuiscintí an phobail maidir le riosca.</t>
    </r>
  </si>
  <si>
    <r>
      <rPr>
        <sz val="11"/>
        <color rgb="FF000000"/>
        <rFont val="Calibri"/>
        <family val="2"/>
      </rPr>
      <t>Cuirtear san áireamh an fhreagairt iompraíochta ionchasach (e.g. an méid imní a bhraitheann an pobal) sa phróiseas cinnteoireachta.</t>
    </r>
  </si>
  <si>
    <r>
      <rPr>
        <b/>
        <sz val="16"/>
        <color rgb="FF000000"/>
        <rFont val="Calibri"/>
        <family val="2"/>
      </rPr>
      <t>Guaiseacha agus Pointí Iontrála eile a bhaineann le RSI (P.I.)</t>
    </r>
  </si>
  <si>
    <r>
      <rPr>
        <sz val="11"/>
        <color rgb="FF000000"/>
        <rFont val="Calibri"/>
        <family val="2"/>
      </rPr>
      <t>P.I.1 Tá inniúlachtaí rialta curtha ar bun ag P.I.</t>
    </r>
  </si>
  <si>
    <r>
      <rPr>
        <sz val="11"/>
        <color rgb="FF000000"/>
        <rFont val="Calibri"/>
        <family val="2"/>
      </rPr>
      <t>Comhlíontar oibleagáidí SRI maidir le Pointí Iontrála.</t>
    </r>
  </si>
  <si>
    <r>
      <rPr>
        <sz val="11"/>
        <color rgb="FF000000"/>
        <rFont val="Calibri"/>
        <family val="2"/>
      </rPr>
      <t>P.I.2  Freagairt Éifeachtach ar Shláinte Phoiblí ag Pointí Iontrála</t>
    </r>
  </si>
  <si>
    <r>
      <rPr>
        <sz val="11"/>
        <color rgb="FF000000"/>
        <rFont val="Calibri"/>
        <family val="2"/>
      </rPr>
      <t>Tá Freagairt Éifeachtach do Shláinte Phoiblí ag Pointí Iontrála curtha ar bun de réir RSI.</t>
    </r>
  </si>
  <si>
    <r>
      <rPr>
        <sz val="11"/>
        <color rgb="FF000000"/>
        <rFont val="Calibri"/>
        <family val="2"/>
      </rPr>
      <t>CE. 1 Tá sásraí curtha ar bun agus feidhmíonn siad maidir le teagmhais nó éigeandálaí ceimiceacha a bhrath agus maidir le freagairt dóibh.</t>
    </r>
  </si>
  <si>
    <r>
      <rPr>
        <sz val="11"/>
        <color rgb="FF000000"/>
        <rFont val="Calibri"/>
        <family val="2"/>
      </rPr>
      <t>Tá pleananna ullmhachta i bhfeidhm do theagmhais a bhaineann le guaiseacha bitheolaíocha, arna bhforbairt go comhpháirteach ag earnálacha Sláinte Poiblí agus neamh-shláinte, amhail cosaint shibhialta, rialú teorann agus custaim.</t>
    </r>
  </si>
  <si>
    <r>
      <rPr>
        <sz val="11"/>
        <color theme="1" tint="0.49989318521683401"/>
        <rFont val="Calibri"/>
        <family val="2"/>
      </rPr>
      <t>CE.2 Tá timpeallacht chumasaithe i bhfeidhm le haghaidh bainistithe ar theagmhais cheimiceacha</t>
    </r>
  </si>
  <si>
    <r>
      <rPr>
        <sz val="11"/>
        <color theme="1" tint="0.49989318521683401"/>
        <rFont val="Calibri"/>
        <family val="2"/>
      </rPr>
      <t>RE.1 Tá sásraí curtha ar bun chun éigeandálaí raideolaíocha agus núicléacha a bhrath agus chun freagairt dóibh agus feidhmíonn siad.</t>
    </r>
  </si>
  <si>
    <r>
      <rPr>
        <sz val="11"/>
        <color theme="1" tint="0.49989318521683401"/>
        <rFont val="Calibri"/>
        <family val="2"/>
      </rPr>
      <t>RE.2 Tá timpeallacht chumasúcháin i bhfeidhm chun bainistíocht a dhéanamh ar Éigeandálaí Radaíochta</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</si>
  <si>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</si>
  <si>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</si>
  <si>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</si>
  <si>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</si>
  <si>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</si>
  <si>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</si>
  <si>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</si>
  <si>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</si>
  <si>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</si>
  <si>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</si>
  <si>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</si>
  <si>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</si>
  <si>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</si>
  <si>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</si>
  <si>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</si>
  <si>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</si>
  <si>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</si>
  <si>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</si>
  <si>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</si>
  <si>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</si>
  <si>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</si>
  <si>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</si>
  <si>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</si>
  <si>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</si>
  <si>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</si>
  <si>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</si>
  <si>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</si>
  <si>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</si>
  <si>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</si>
  <si>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</si>
  <si>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</si>
  <si>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</si>
  <si>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</si>
  <si>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</si>
  <si>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</si>
  <si>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</si>
  <si>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</si>
  <si>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</si>
  <si>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Forbhreathnú ar TBT agus TCT</t>
    </r>
  </si>
  <si>
    <r>
      <rPr>
        <b/>
        <sz val="11"/>
        <color rgb="FFFFFFFF"/>
        <rFont val="Calibri"/>
        <family val="2"/>
      </rPr>
      <t>D1: Ullmhúcháin réamh-theagmhais agus rialachas</t>
    </r>
  </si>
  <si>
    <r>
      <rPr>
        <b/>
        <sz val="11"/>
        <color rgb="FF000000"/>
        <rFont val="Calibri"/>
        <family val="2"/>
      </rPr>
      <t>TBT</t>
    </r>
  </si>
  <si>
    <r>
      <rPr>
        <b/>
        <sz val="11"/>
        <color rgb="FF000000"/>
        <rFont val="Calibri"/>
        <family val="2"/>
      </rPr>
      <t>TCT</t>
    </r>
  </si>
  <si>
    <r>
      <rPr>
        <sz val="11"/>
        <color rgb="FF000000"/>
        <rFont val="Calibri"/>
        <family val="2"/>
      </rPr>
      <t>1 Tá ullmhacht éigeandála comhtháite i straitéisí sláinte náisiúnta, i maoiniú agus i bpleananna.</t>
    </r>
  </si>
  <si>
    <r>
      <rPr>
        <sz val="11"/>
        <color rgb="FF000000"/>
        <rFont val="Calibri"/>
        <family val="2"/>
      </rPr>
      <t>2 I measc na mbeartas agus na reachtaíochta bainistíochta riosca éigeandála ilearnála tá bagairtí Sláinte Poiblí.</t>
    </r>
  </si>
  <si>
    <r>
      <rPr>
        <sz val="11"/>
        <color rgb="FF000000"/>
        <rFont val="Calibri"/>
        <family val="2"/>
      </rPr>
      <t>3 Forbraítear Plean Ullmhachta Éigeandála Sláinte Poiblí náisiúnta, déantar é a nuashonrú nó a fhormhuiniú ag e.g. Comhlacht Inniúil Náisiúnta.</t>
    </r>
  </si>
  <si>
    <r>
      <rPr>
        <sz val="11"/>
        <color rgb="FF000000"/>
        <rFont val="Calibri"/>
        <family val="2"/>
      </rPr>
      <t>3.1. Cuirtear an Plean um Ullmhúchán Éigeandála Sláinte Poiblí náisiúnta chun feidhme.</t>
    </r>
  </si>
  <si>
    <r>
      <rPr>
        <sz val="11"/>
        <color rgb="FF000000"/>
        <rFont val="Calibri"/>
        <family val="2"/>
      </rPr>
      <t>3.2 Tá na pleananna ullmhachta solúbtha agus éasca a oiriúnú.</t>
    </r>
  </si>
  <si>
    <r>
      <rPr>
        <sz val="11"/>
        <color rgb="FF000000"/>
        <rFont val="Calibri"/>
        <family val="2"/>
      </rPr>
      <t>3.3 Áirítear ar an bpleanáil ullmhachta ullmhacht an phobail chun ullmhú do theagmhais sláinte poiblí, chun seasamh ina gcoinne, agus chun teacht chucu féin tar éis teagmhas sláinte poiblí.</t>
    </r>
  </si>
  <si>
    <r>
      <rPr>
        <sz val="11"/>
        <color rgb="FF000000"/>
        <rFont val="Calibri"/>
        <family val="2"/>
      </rPr>
      <t>4 Áirítear ar phleanáil ullmhachta, féinmheasúnú, a bhaineann le bearnaí agus réitigh fhéideartha, cumas acmhainní daonna, agus páirtithe náisiúnta ábhartha a shainaithint.</t>
    </r>
  </si>
  <si>
    <r>
      <rPr>
        <sz val="11"/>
        <color rgb="FF000000"/>
        <rFont val="Calibri"/>
        <family val="2"/>
      </rPr>
      <t xml:space="preserve">4.1 Comhtháthaítear an féinmheasúnú seo sa sásra straitéiseach, pleanála agus airgeadais atá ann faoi láthair. </t>
    </r>
  </si>
  <si>
    <r>
      <rPr>
        <sz val="11"/>
        <color rgb="FF000000"/>
        <rFont val="Calibri"/>
        <family val="2"/>
      </rPr>
      <t>5 Áirítear ar phleanáil ullmhachta measúnú agus neartú a dhéanamh ar inniúlachtaí atá ann cheana (struchtúir/seirbhísí, trealamh foirne, pleananna scríofa ullmhachta, nósanna imeachta oibríochta caighdeánacha).</t>
    </r>
  </si>
  <si>
    <r>
      <rPr>
        <sz val="11"/>
        <color rgb="FF000000"/>
        <rFont val="Calibri"/>
        <family val="2"/>
      </rPr>
      <t>5.1 I measc na bpleananna ullmhachta tá straitéis tógála cumais.</t>
    </r>
  </si>
  <si>
    <r>
      <rPr>
        <sz val="11"/>
        <color rgb="FF000000"/>
        <rFont val="Calibri"/>
        <family val="2"/>
      </rPr>
      <t>5.2 Tagann an córas ullmhachta agus freagartha d'éigeandálaí sláinte poiblí (lena n-áirítear galair theagmhálacha) le dea-chleachtais AE.</t>
    </r>
  </si>
  <si>
    <r>
      <rPr>
        <sz val="11"/>
        <color rgb="FF000000"/>
        <rFont val="Calibri"/>
        <family val="2"/>
      </rPr>
      <t>5.3 Tá pleananna paindéimeacha comhsheasmhach le treoir idirnáisiúnta atá ar fáil (e.g. EDS agus AE).</t>
    </r>
  </si>
  <si>
    <r>
      <rPr>
        <sz val="11"/>
        <color rgb="FF000000"/>
        <rFont val="Calibri"/>
        <family val="2"/>
      </rPr>
      <t>Áirítear ar phleanáil ullmhachta</t>
    </r>
    <r>
      <rPr>
        <sz val="11"/>
        <color rgb="FF000000"/>
        <rFont val="Calibri"/>
        <family val="2"/>
      </rPr>
      <t xml:space="preserve"> </t>
    </r>
    <r>
      <rPr>
        <sz val="11"/>
        <color rgb="FF000000"/>
        <rFont val="Calibri"/>
        <family val="2"/>
      </rPr>
      <t>frithbhearta leighis cuí chun sláinte daonra na mBallstát a chosaint.</t>
    </r>
  </si>
  <si>
    <r>
      <rPr>
        <sz val="11"/>
        <color rgb="FF000000"/>
        <rFont val="Calibri"/>
        <family val="2"/>
      </rPr>
      <t>6.1 Áirítear ar phleanáil ullmhachta soláthraithe a shainaithint maidir le frithbhearta leighis, lena n-áirítear cumas seachadta agus am.</t>
    </r>
  </si>
  <si>
    <r>
      <rPr>
        <sz val="11"/>
        <color rgb="FF000000"/>
        <rFont val="Calibri"/>
        <family val="2"/>
      </rPr>
      <t>7 Áirithíonn pleanáil ullmhachta comhoibriú trasearnála agus róil agus freagrachtaí atá sainithe go soiléir do na páirtithe leasmhara ar fad.</t>
    </r>
  </si>
  <si>
    <r>
      <rPr>
        <sz val="11"/>
        <color rgb="FF000000"/>
        <rFont val="Calibri"/>
        <family val="2"/>
      </rPr>
      <t>7.1 Tá córas uile-rialtais (i.e. líonraí foirmiúla agus neamhfhoirmeálta) bithshábháilteachta agus bithshlándála i bhfeidhm d'áiseanna daonna, ainmhithe agus talmhaíochta.</t>
    </r>
  </si>
  <si>
    <r>
      <rPr>
        <sz val="11"/>
        <color rgb="FF000000"/>
        <rFont val="Calibri"/>
        <family val="2"/>
      </rPr>
      <t>7.2 Tá comhordú, ordú agus rialú il-earnála agus ilpháirtithe leasmhara bunaithe ar bhonneagar bunaithe.</t>
    </r>
  </si>
  <si>
    <r>
      <rPr>
        <sz val="11"/>
        <color rgb="FF000000"/>
        <rFont val="Calibri"/>
        <family val="2"/>
      </rPr>
      <t>7.3 Déantar neartú leanúnach ar chomhordú, ordú agus rialú il-earnála agus ilpháirtithe leasmhara le linn an phróisis phleanála.</t>
    </r>
  </si>
  <si>
    <r>
      <rPr>
        <sz val="11"/>
        <color rgb="FF000000"/>
        <rFont val="Calibri"/>
        <family val="2"/>
      </rPr>
      <t>7.4 Áirítear leis an bpleanáil ullmhachta an cumas chun tacú le hoibríochtaí ag na leibhéil freagartha idirmheánaí agus pobail/ bunfhreagartha le linn éigeandála sláinte poiblí.</t>
    </r>
  </si>
  <si>
    <r>
      <rPr>
        <sz val="11"/>
        <color rgb="FF000000"/>
        <rFont val="Calibri"/>
        <family val="2"/>
      </rPr>
      <t>8 Déantar rioscaí agus acmhainní tosaíochta sláinte poiblí a mhapáil agus a úsáid.</t>
    </r>
  </si>
  <si>
    <r>
      <rPr>
        <sz val="11"/>
        <color rgb="FF000000"/>
        <rFont val="Calibri"/>
        <family val="2"/>
      </rPr>
      <t>8.1 Cuirtear chun feidhme maoirseacht frithmhiocróbán (sraith straitéisí comhordaithe chun feabhas a chur ar úsáid leigheasanna frithmhiocróbán).</t>
    </r>
  </si>
  <si>
    <r>
      <rPr>
        <sz val="11"/>
        <color rgb="FF000000"/>
        <rFont val="Calibri"/>
        <family val="2"/>
      </rPr>
      <t xml:space="preserve">8.2 Áirítear ar ullmhacht: an cumas chun ráigeanna a chosc, a bhrath agus a bhainistiú, le linn sreabhadh mór tobann imirceach. </t>
    </r>
  </si>
  <si>
    <r>
      <rPr>
        <sz val="11"/>
        <color rgb="FF000000"/>
        <rFont val="Calibri"/>
        <family val="2"/>
      </rPr>
      <t>9 Tá creat náisiúnta ar leith i bhfeidhm do bhagairtí tosaíochta (amhail fliú paindéime) i ngach earnáil.</t>
    </r>
  </si>
  <si>
    <r>
      <rPr>
        <sz val="11"/>
        <color rgb="FF000000"/>
        <rFont val="Calibri"/>
        <family val="2"/>
      </rPr>
      <t>9.1 Tá pleananna ullmhachta i bhfeidhm do theagmhais a bhaineann le guaiseacha bitheolaíocha, arna bhforbairt go comhpháirteach ag earnálacha Sláinte Poiblí agus neamh-shláinte, amhail cosaint shibhialta, rialú teorann agus custaim.</t>
    </r>
  </si>
  <si>
    <r>
      <rPr>
        <sz val="11"/>
        <color rgb="FF000000"/>
        <rFont val="Calibri"/>
        <family val="2"/>
      </rPr>
      <t>9.2 Maidir le hullmhacht phaindéimeach, tá pleanáil láidir agus comhordú trasrialtais ríthábhachtach agus tá an Roinn Sláinte á stiúradh.</t>
    </r>
  </si>
  <si>
    <r>
      <rPr>
        <sz val="11"/>
        <color rgb="FF000000"/>
        <rFont val="Calibri"/>
        <family val="2"/>
      </rPr>
      <t>10 Tá ullmhacht bunaithe i líonraí náisiúnta agus réigiúnacha.</t>
    </r>
  </si>
  <si>
    <r>
      <rPr>
        <sz val="11"/>
        <color rgb="FF000000"/>
        <rFont val="Calibri"/>
        <family val="2"/>
      </rPr>
      <t>11 Tá comhoibriú idir tíortha i bhfeidhm chun ardleibhéil ullmhachta a chothabháil.</t>
    </r>
  </si>
  <si>
    <r>
      <rPr>
        <sz val="11"/>
        <color rgb="FF000000"/>
        <rFont val="Calibri"/>
        <family val="2"/>
      </rPr>
      <t>12 Tá feidhmeanna agus oibríochtaí Phointí Comhtheagmhála Náisiúnta RSI i bhfeidhm mar atá sainithe ag RSI (2005).</t>
    </r>
  </si>
  <si>
    <r>
      <rPr>
        <sz val="11"/>
        <color rgb="FF000000"/>
        <rFont val="Calibri"/>
        <family val="2"/>
      </rPr>
      <t>13 Tá beartais agus nósanna imeachta cumarsáide curtha ar bun chun faisnéis a bhaineann le teagmhas ar ábhar ​​imní Sláinte Poiblí é a fhorbairt, a chomhordú agus a scaipeadh.</t>
    </r>
  </si>
  <si>
    <r>
      <rPr>
        <sz val="11"/>
        <color rgb="FF000000"/>
        <rFont val="Calibri"/>
        <family val="2"/>
      </rPr>
      <t>13.1 Cinntíonn straitéis cumarsáide cumarsáid thráthúil agus éifeachtach roimh agus le linn teagmhais.</t>
    </r>
  </si>
  <si>
    <r>
      <rPr>
        <sz val="11"/>
        <color rgb="FF000000"/>
        <rFont val="Calibri"/>
        <family val="2"/>
      </rPr>
      <t>13.2 Áirítear leis an straitéis cumarsáide cur chuige an mhéadaithe.</t>
    </r>
  </si>
  <si>
    <r>
      <rPr>
        <sz val="11"/>
        <color rgb="FF000000"/>
        <rFont val="Calibri"/>
        <family val="2"/>
      </rPr>
      <t>13.3 Tá pleananna cumarsáide éigeandála fós solúbtha agus cothrom le dáta de réir mar is gá.</t>
    </r>
  </si>
  <si>
    <r>
      <rPr>
        <sz val="11"/>
        <color rgb="FF000000"/>
        <rFont val="Calibri"/>
        <family val="2"/>
      </rPr>
      <t>13.4 Tá pleananna cumarsáide éigeandála pragmatach agus simplí a chur chun feidhme.</t>
    </r>
  </si>
  <si>
    <r>
      <rPr>
        <sz val="11"/>
        <color rgb="FF000000"/>
        <rFont val="Calibri"/>
        <family val="2"/>
      </rPr>
      <t>13.5 Déantar tástáil ar phleananna cumarsáide éigeandála.</t>
    </r>
  </si>
  <si>
    <r>
      <rPr>
        <sz val="11"/>
        <color rgb="FF000000"/>
        <rFont val="Calibri"/>
        <family val="2"/>
      </rPr>
      <t>13.6 Áirítear ar phleananna cumarsáide éigeandála an fhéidearthacht go dtarraingíonn teagmhais áirithe níos mó airde ó na meáin.</t>
    </r>
  </si>
  <si>
    <r>
      <rPr>
        <sz val="11"/>
        <color rgb="FF000000"/>
        <rFont val="Calibri"/>
        <family val="2"/>
      </rPr>
      <t>13.7 Áirítear ar phleananna cumarsáide éigeandála go bhféadfadh éileamh níos mó teacht ón bpobal chun faisnéis a fháil de bharr teagmhas áirithe.</t>
    </r>
  </si>
  <si>
    <r>
      <rPr>
        <sz val="11"/>
        <color rgb="FF000000"/>
        <rFont val="Calibri"/>
        <family val="2"/>
      </rPr>
      <t>13.8 Bunaítear bealaí cumarsáide ilriosca (e.g láithreán gréasáin, ríomhphost, línte teileafóin faoi leith d’ábhar áirithe).</t>
    </r>
  </si>
  <si>
    <r>
      <rPr>
        <sz val="11"/>
        <color rgb="FF000000"/>
        <rFont val="Calibri"/>
        <family val="2"/>
      </rPr>
      <t>13.9 Soláthraítear faisnéis agus treoir thráthúil faoi theagmhas ​​do ghairmithe sláinte agus do ghairmithe eile, ionas gur féidir leo freagairt chuí a thabhairt don phobal.</t>
    </r>
  </si>
  <si>
    <r>
      <rPr>
        <b/>
        <sz val="11"/>
        <color rgb="FFFFFFFF"/>
        <rFont val="Calibri"/>
        <family val="2"/>
      </rPr>
      <t>D2: Acmhainní: lucht oibre oilte</t>
    </r>
  </si>
  <si>
    <r>
      <rPr>
        <b/>
        <sz val="11"/>
        <color rgb="FF000000"/>
        <rFont val="Calibri"/>
        <family val="2"/>
      </rPr>
      <t>TBT</t>
    </r>
  </si>
  <si>
    <r>
      <rPr>
        <b/>
        <sz val="11"/>
        <color rgb="FF000000"/>
        <rFont val="Calibri"/>
        <family val="2"/>
      </rPr>
      <t>TCT</t>
    </r>
  </si>
  <si>
    <r>
      <rPr>
        <sz val="11"/>
        <color rgb="FF000000"/>
        <rFont val="Calibri"/>
        <family val="2"/>
      </rPr>
      <t>Tá scileanna agus inniúlachtaí phearsanra Sláinte Poiblí leordhóthanach chun faireachas sláinte poiblí agus freagairt a chothú ar gach leibhéal den Chóras Sláinte.</t>
    </r>
  </si>
  <si>
    <r>
      <rPr>
        <sz val="11"/>
        <color rgb="FF000000"/>
        <rFont val="Calibri"/>
        <family val="2"/>
      </rPr>
      <t xml:space="preserve">2 Tá acmhainní daonna ar fáil chun riachtanais lárnacha acmhainneachtaí RSI a chur chun feidhme </t>
    </r>
  </si>
  <si>
    <r>
      <rPr>
        <sz val="11"/>
        <color rgb="FF000000"/>
        <rFont val="Calibri"/>
        <family val="2"/>
      </rPr>
      <t>3 Áiritheofar foireann oibre sláinte poiblí inniúil ar mhaithe le leanúnachas seirbhísí sláinte.</t>
    </r>
  </si>
  <si>
    <r>
      <rPr>
        <sz val="11"/>
        <color rgb="FF000000"/>
        <rFont val="Calibri"/>
        <family val="2"/>
      </rPr>
      <t>4 Tacaítear le hoideachas, le hoiliúint agus le freachnaimh ar leibhéal straitéiseach agus oibríochtúil eagraíochta.</t>
    </r>
  </si>
  <si>
    <r>
      <rPr>
        <sz val="11"/>
        <color rgb="FF000000"/>
        <rFont val="Calibri"/>
        <family val="2"/>
      </rPr>
      <t>4.1 Tá oideachas, oiliúint agus freachnaimh mar chuid de ghníomhaíochtaí pleanála ullmhachta na heagraíochta.</t>
    </r>
  </si>
  <si>
    <r>
      <rPr>
        <sz val="11"/>
        <color rgb="FF000000"/>
        <rFont val="Calibri"/>
        <family val="2"/>
      </rPr>
      <t>5 Déantar an leibhéal ullmhachta a mheas trí fhreachnaimh ionsamhlúcháin.</t>
    </r>
  </si>
  <si>
    <r>
      <rPr>
        <sz val="11"/>
        <color rgb="FF000000"/>
        <rFont val="Calibri"/>
        <family val="2"/>
      </rPr>
      <t>5.1 Tá eagraíochtaí comhpháirtíochta ábhartha páirteach i bhfreachnaimh chun tuiscint a fháil ar phleananna freagartha a chéile.</t>
    </r>
  </si>
  <si>
    <r>
      <rPr>
        <sz val="11"/>
        <color rgb="FF000000"/>
        <rFont val="Calibri"/>
        <family val="2"/>
      </rPr>
      <t>6 Úsáidtear oiliúint, freachnaimh agus athbhreithnithe teagmhais chun nósanna imeachta bainistíochta riosca a thuiscint agus a fheabhsú agus chun Inniúlachtaí a neartú.</t>
    </r>
  </si>
  <si>
    <r>
      <rPr>
        <sz val="11"/>
        <color rgb="FF000000"/>
        <rFont val="Calibri"/>
        <family val="2"/>
      </rPr>
      <t>6.1 Tá freachnaimh bunaithe ar scéal agus atá oiriúnaithe don suíomh (e.g. áitiúil, réigiúnach, náisiúnta, agus idirnáisiúnta).</t>
    </r>
  </si>
  <si>
    <r>
      <rPr>
        <sz val="11"/>
        <color rgb="FF000000"/>
        <rFont val="Calibri"/>
        <family val="2"/>
      </rPr>
      <t>6.2 D’fhonn freachnamh ionsamhlúcháin rathúil a dhéanamh, tugtar sainordú soiléir don ghrúpa pleanála agus tugtar an t-údarás dóibh an cleachtadh a phleanáil, a chur i gcrích agus a mheas.</t>
    </r>
  </si>
  <si>
    <r>
      <rPr>
        <sz val="11"/>
        <color rgb="FF000000"/>
        <rFont val="Calibri"/>
        <family val="2"/>
      </rPr>
      <t>6.3 Is é is cuspóir d’fhreachnamh ionsamhlúcháin réimsí a shainaithint le haghaidh feabhsúcháin.</t>
    </r>
  </si>
  <si>
    <r>
      <rPr>
        <sz val="11"/>
        <color rgb="FF000000"/>
        <rFont val="Calibri"/>
        <family val="2"/>
      </rPr>
      <t>7 Déantar freachnaimh chun feidhmiúlacht iarbhír na n-inniúlachtaí lárnacha RSI a thástáil.</t>
    </r>
  </si>
  <si>
    <r>
      <rPr>
        <sz val="11"/>
        <color rgb="FF000000"/>
        <rFont val="Calibri"/>
        <family val="2"/>
      </rPr>
      <t>8 Déantar measúnú ar aidhmeanna agus cuspóirí tosaigh oideachais, oiliúna agus freachnamh ionsamhlúcháin agus déantar na ceachtanna a foghlaimíodh a dhoiciméadú i dtuarascáil.</t>
    </r>
  </si>
  <si>
    <r>
      <rPr>
        <b/>
        <sz val="11"/>
        <color rgb="FFFFFFFF"/>
        <rFont val="Calibri"/>
        <family val="2"/>
      </rPr>
      <t>D3: Cumas tacaíochta: faireachas</t>
    </r>
  </si>
  <si>
    <r>
      <rPr>
        <b/>
        <sz val="11"/>
        <color rgb="FF000000"/>
        <rFont val="Calibri"/>
        <family val="2"/>
      </rPr>
      <t>TBT</t>
    </r>
  </si>
  <si>
    <r>
      <rPr>
        <b/>
        <sz val="11"/>
        <color rgb="FF000000"/>
        <rFont val="Calibri"/>
        <family val="2"/>
      </rPr>
      <t>TCT</t>
    </r>
  </si>
  <si>
    <r>
      <rPr>
        <sz val="11"/>
        <color rgb="FF000000"/>
        <rFont val="Calibri"/>
        <family val="2"/>
      </rPr>
      <t>1 Tá córas faireachais bunaithe ar tháscairí i bhfeidhm.</t>
    </r>
  </si>
  <si>
    <r>
      <rPr>
        <sz val="11"/>
        <color rgb="FF000000"/>
        <rFont val="Calibri"/>
        <family val="2"/>
      </rPr>
      <t>1.1 Déantar na táscairí sin a shainmhíniú i bprótacail le bearta iardain tráthúla a chumasú.</t>
    </r>
  </si>
  <si>
    <r>
      <rPr>
        <sz val="11"/>
        <color rgb="FF000000"/>
        <rFont val="Calibri"/>
        <family val="2"/>
      </rPr>
      <t xml:space="preserve">2 Tá córas faisnéise eipidéime </t>
    </r>
    <r>
      <rPr>
        <sz val="11"/>
        <color rgb="FF000000"/>
        <rFont val="Calibri"/>
        <family val="2"/>
      </rPr>
      <t>i bhfeidhm.</t>
    </r>
  </si>
  <si>
    <r>
      <rPr>
        <sz val="11"/>
        <color rgb="FF000000"/>
        <rFont val="Calibri"/>
        <family val="2"/>
      </rPr>
      <t>2.1 Déantar teagmhais ar cúis imní iad maidir le Sláinte Phoiblí a shainmhíniú i bprótacail, le bearta iardain tráthúla a chumasú.</t>
    </r>
  </si>
  <si>
    <r>
      <rPr>
        <sz val="11"/>
        <color rgb="FF000000"/>
        <rFont val="Calibri"/>
        <family val="2"/>
      </rPr>
      <t>2.2 Soláthraíonn an córas faireachais tuairisciú fíor-ama ar shonraí faireachais.</t>
    </r>
  </si>
  <si>
    <r>
      <rPr>
        <sz val="11"/>
        <color rgb="FF000000"/>
        <rFont val="Calibri"/>
        <family val="2"/>
      </rPr>
      <t>2.3 Tá an córas faireachais íogair agus solúbtha, chun cásanna nó teagmhais thosaigh a bhrath.</t>
    </r>
  </si>
  <si>
    <r>
      <rPr>
        <sz val="11"/>
        <color rgb="FF000000"/>
        <rFont val="Calibri"/>
        <family val="2"/>
      </rPr>
      <t xml:space="preserve">2.4 Faigheann an córas faireachais faisnéis ó réimse leathan acmhainní éagsúla agus iontaofa. </t>
    </r>
  </si>
  <si>
    <r>
      <rPr>
        <sz val="11"/>
        <color rgb="FF000000"/>
        <rFont val="Calibri"/>
        <family val="2"/>
      </rPr>
      <t>2.5 Áirítear ar an líonra faireachais faisnéis ó chórais faireachais tréidliachta.</t>
    </r>
  </si>
  <si>
    <r>
      <rPr>
        <sz val="11"/>
        <color rgb="FF000000"/>
        <rFont val="Calibri"/>
        <family val="2"/>
      </rPr>
      <t>2.6 Áirítear ar an líonra faireachais faisnéis ó chórais faireachais feithideolaíocha.</t>
    </r>
  </si>
  <si>
    <r>
      <rPr>
        <sz val="11"/>
        <color rgb="FF000000"/>
        <rFont val="Calibri"/>
        <family val="2"/>
      </rPr>
      <t>2.7 Áirítear ar an líonra faireachais faisnéis ó chórais faireachais comhshaoil.</t>
    </r>
  </si>
  <si>
    <r>
      <rPr>
        <sz val="11"/>
        <color rgb="FF000000"/>
        <rFont val="Calibri"/>
        <family val="2"/>
      </rPr>
      <t>2.8 Áirítear ar an líonra faireachais faisnéis ó chórais faireachais meitéareolaíochta.</t>
    </r>
  </si>
  <si>
    <r>
      <rPr>
        <sz val="11"/>
        <color rgb="FF000000"/>
        <rFont val="Calibri"/>
        <family val="2"/>
      </rPr>
      <t>2.9 Áirítear ar an líonra faireachais faisnéis ó chórais faireachais micribhitheolaíochta.</t>
    </r>
  </si>
  <si>
    <r>
      <rPr>
        <sz val="11"/>
        <color rgb="FF000000"/>
        <rFont val="Calibri"/>
        <family val="2"/>
      </rPr>
      <t>3 Gineann an córas faireachais comhartha luathrabhaidh de theagmhas féideartha ar ábhar imní Sláinte Poiblí é.</t>
    </r>
  </si>
  <si>
    <r>
      <rPr>
        <sz val="11"/>
        <color rgb="FF000000"/>
        <rFont val="Calibri"/>
        <family val="2"/>
      </rPr>
      <t xml:space="preserve">4 Bunaítear rannpháirtíocht i líonraí faireachais AE. </t>
    </r>
  </si>
  <si>
    <r>
      <rPr>
        <sz val="11"/>
        <color rgb="FF000000"/>
        <rFont val="Calibri"/>
        <family val="2"/>
      </rPr>
      <t>5 Comhlíonann an córas faireachais caighdeáin AE agus EDS maidir le sonraí eipidéimeolaíocha i ndáil le gach galar faoi fhaireachas AE, a sainmhínithe cáis agus prótacail tuairiscithe.</t>
    </r>
  </si>
  <si>
    <r>
      <rPr>
        <sz val="11"/>
        <color rgb="FF000000"/>
        <rFont val="Calibri"/>
        <family val="2"/>
      </rPr>
      <t>6 Tuairiscítear go córasach agus go rialta na sonraí faireachais do na hearnálacha agus na páirtithe leasmhara ábhartha.</t>
    </r>
  </si>
  <si>
    <r>
      <rPr>
        <sz val="11"/>
        <color rgb="FF000000"/>
        <rFont val="Calibri"/>
        <family val="2"/>
      </rPr>
      <t>6.1 Tá na córais faireachais ábhartha uile comhtháite i ngréasán a mhalartóidh faisnéis go seasta.</t>
    </r>
  </si>
  <si>
    <r>
      <rPr>
        <sz val="11"/>
        <color rgb="FF000000"/>
        <rFont val="Calibri"/>
        <family val="2"/>
      </rPr>
      <t>6.2 Tá líonraí agus prótacail tuairiscithe i bhfeidhm.</t>
    </r>
  </si>
  <si>
    <r>
      <rPr>
        <sz val="11"/>
        <color rgb="FF000000"/>
        <rFont val="Calibri"/>
        <family val="2"/>
      </rPr>
      <t>6.3 Tá an córas faireachais in ann an fhaisnéis is gá a sholáthar chun freagairt a chur ar an eolas agus comhairle a chur ar fáil ina taobh.</t>
    </r>
  </si>
  <si>
    <r>
      <rPr>
        <b/>
        <sz val="11"/>
        <color rgb="FFFFFFFF"/>
        <rFont val="Calibri"/>
        <family val="2"/>
      </rPr>
      <t>D4: Cumas tacaíochta: measúnú riosca</t>
    </r>
  </si>
  <si>
    <r>
      <rPr>
        <b/>
        <sz val="11"/>
        <color rgb="FF000000"/>
        <rFont val="Calibri"/>
        <family val="2"/>
      </rPr>
      <t>TBT</t>
    </r>
  </si>
  <si>
    <r>
      <rPr>
        <b/>
        <sz val="11"/>
        <color rgb="FF000000"/>
        <rFont val="Calibri"/>
        <family val="2"/>
      </rPr>
      <t>TCT</t>
    </r>
  </si>
  <si>
    <r>
      <rPr>
        <sz val="11"/>
        <color rgb="FF000000"/>
        <rFont val="Calibri"/>
        <family val="2"/>
      </rPr>
      <t>1 Déantar measúnú ar fholáirimh agus ar luathrabhaidh bunaithe ar anailís chomhpháirteach ar an bhfaireachas agus ar shonraí eile atá ar fáil.</t>
    </r>
  </si>
  <si>
    <r>
      <rPr>
        <sz val="11"/>
        <color rgb="FF000000"/>
        <rFont val="Calibri"/>
        <family val="2"/>
      </rPr>
      <t>2 Cuirtear foireann measúnaithe riosca le chéile chun measúnú a dhéanamh ar na rioscaí a bhaineann le teagmhas (féideartha) ar ábhar imní Sláinte Poiblí é.</t>
    </r>
  </si>
  <si>
    <r>
      <rPr>
        <sz val="11"/>
        <color rgb="FF000000"/>
        <rFont val="Calibri"/>
        <family val="2"/>
      </rPr>
      <t>2.1 Áirítear ar an bhfoireann measúnaithe riosca saineolas breise (e.g. tocsaineolaíocht, sláinte ainmhithe, sábháilteacht bia, etc.).</t>
    </r>
  </si>
  <si>
    <r>
      <rPr>
        <sz val="11"/>
        <color rgb="FF000000"/>
        <rFont val="Calibri"/>
        <family val="2"/>
      </rPr>
      <t>2.2 Bunaithe ar shaintréithe an ghalair, cinneann an fhoireann measúnaithe riosca cé chomh minic is ceart an measúnú riosca a thabhairt suas chun dáta.</t>
    </r>
  </si>
  <si>
    <r>
      <rPr>
        <sz val="11"/>
        <color rgb="FF000000"/>
        <rFont val="Calibri"/>
        <family val="2"/>
      </rPr>
      <t>2.3 Tá an leibhéal riosca a shanntar do theagmhas ​​bunaithe ar an nguais faoi amhras (nó ar an nguais shainaitheanta).</t>
    </r>
  </si>
  <si>
    <r>
      <rPr>
        <sz val="11"/>
        <color rgb="FF000000"/>
        <rFont val="Calibri"/>
        <family val="2"/>
      </rPr>
      <t>2.4 Tá an leibhéal riosca a shanntar do theagmhas ​​bunaithe ar an nochtadh a d’fhéadfadh a bheith ann don ghuais.</t>
    </r>
  </si>
  <si>
    <r>
      <rPr>
        <sz val="11"/>
        <color rgb="FF000000"/>
        <rFont val="Calibri"/>
        <family val="2"/>
      </rPr>
      <t xml:space="preserve">2.5 Tá an leibhéal riosca a shanntar do theagmhas ​​bunaithe ar an gcomhthéacs ina bhfuil an teagmhas ag tarlú. </t>
    </r>
  </si>
  <si>
    <r>
      <rPr>
        <sz val="11"/>
        <color rgb="FF000000"/>
        <rFont val="Calibri"/>
        <family val="2"/>
      </rPr>
      <t>2.6 Tá an leibhéal riosca a shanntar bunaithe ar na saintréithe galair (mar shampla líon na gcásanna/básanna, cion an dianghalair sa daonra, na grúpaí cliniciúla is mó a bhfuil tionchar aige orthu, etc.).</t>
    </r>
  </si>
  <si>
    <r>
      <rPr>
        <sz val="11"/>
        <color rgb="FF000000"/>
        <rFont val="Calibri"/>
        <family val="2"/>
      </rPr>
      <t>2.7 Tá an leibhéal riosca a shanntar bunaithe ar acmhainn na seirbhíse (e.g. líon na n-othar a chuirtear i láthair ag seirbhísí cúraim phríomhúil/a glacadh isteach chuig an ospidéal agus chuig cóireáil speisialtóra dianchúraim).</t>
    </r>
  </si>
  <si>
    <r>
      <rPr>
        <sz val="11"/>
        <color rgb="FF000000"/>
        <rFont val="Calibri"/>
        <family val="2"/>
      </rPr>
      <t>3 Úsáidtear measúnuithe riosca chun cabhrú le pleanáil ullmhachta agus gníomhaíochtaí freagartha.</t>
    </r>
  </si>
  <si>
    <r>
      <rPr>
        <sz val="11"/>
        <color rgb="FF000000"/>
        <rFont val="Calibri"/>
        <family val="2"/>
      </rPr>
      <t>3.1 Baintear úsáid as ceisteanna atá sainithe go soiléir mar chuid den mheasúnú riosca chun cuidiú le gníomhaíochtaí tosaíochta a shainaithint.</t>
    </r>
  </si>
  <si>
    <r>
      <rPr>
        <sz val="11"/>
        <color rgb="FF000000"/>
        <rFont val="Calibri"/>
        <family val="2"/>
      </rPr>
      <t>3.2 Úsáidtear measúnú riosca chun réimsí riosca a shainaithint.</t>
    </r>
  </si>
  <si>
    <r>
      <rPr>
        <sz val="11"/>
        <color rgb="FF000000"/>
        <rFont val="Calibri"/>
        <family val="2"/>
      </rPr>
      <t>3.3 Úsáidtear measúnuithe riosca chun pobail riosca a shainaithint.</t>
    </r>
  </si>
  <si>
    <r>
      <rPr>
        <sz val="11"/>
        <color rgb="FF000000"/>
        <rFont val="Calibri"/>
        <family val="2"/>
      </rPr>
      <t>3.4 Úsáidtear measúnuithe riosca chun comhpháirtithe oibriúcháin a shainaithint agus a bheith rannpháirteach.</t>
    </r>
  </si>
  <si>
    <r>
      <rPr>
        <sz val="11"/>
        <color rgb="FF000000"/>
        <rFont val="Calibri"/>
        <family val="2"/>
      </rPr>
      <t>3.5 Úsáidtear measúnuithe riosca chun príomhpháirtithe beartais a shainaithint agus a bheith rannpháirteach.</t>
    </r>
  </si>
  <si>
    <r>
      <rPr>
        <sz val="11"/>
        <color rgb="FF000000"/>
        <rFont val="Calibri"/>
        <family val="2"/>
      </rPr>
      <t>3.6 Cuimsítear i saintréithe riosca faisnéis ó shamhlacha cainníochtúla, má tá sí ar fáil agus inrochtana.</t>
    </r>
  </si>
  <si>
    <r>
      <rPr>
        <sz val="11"/>
        <color rgb="FF000000"/>
        <rFont val="Calibri"/>
        <family val="2"/>
      </rPr>
      <t>3.7 Cuimsítear i saintréithe riosca tuairimí saineolaithe.</t>
    </r>
  </si>
  <si>
    <r>
      <rPr>
        <b/>
        <sz val="11"/>
        <color rgb="FFFFFFFF"/>
        <rFont val="Calibri"/>
        <family val="2"/>
      </rPr>
      <t>D5: Bainistíocht freagartha teagmhais</t>
    </r>
  </si>
  <si>
    <r>
      <rPr>
        <b/>
        <sz val="11"/>
        <color rgb="FF000000"/>
        <rFont val="Calibri"/>
        <family val="2"/>
      </rPr>
      <t>TBT</t>
    </r>
  </si>
  <si>
    <r>
      <rPr>
        <b/>
        <sz val="11"/>
        <color rgb="FF000000"/>
        <rFont val="Calibri"/>
        <family val="2"/>
      </rPr>
      <t>TCT</t>
    </r>
  </si>
  <si>
    <r>
      <rPr>
        <sz val="11"/>
        <color rgb="FF000000"/>
        <rFont val="Calibri"/>
        <family val="2"/>
      </rPr>
      <t>1 Tá nósanna imeachta sonracha i bhfeidhm do ghníomhachtú agus díghníomhachtú ('díghrádú') na freagartha éigeandála sláinte.</t>
    </r>
  </si>
  <si>
    <r>
      <rPr>
        <sz val="11"/>
        <color rgb="FF000000"/>
        <rFont val="Calibri"/>
        <family val="2"/>
      </rPr>
      <t>1.1 Tógann na cinntí freagartha na prionsabail a leanas san áireamh: réamhchúram, comhréireacht agus solúbthacht.</t>
    </r>
  </si>
  <si>
    <r>
      <rPr>
        <sz val="11"/>
        <color rgb="FF000000"/>
        <rFont val="Calibri"/>
        <family val="2"/>
      </rPr>
      <t>2 Tá caighdeáin coisc agus rialaithe ionfhabhtaithe curtha ar bun agus ag feidhmiú ar leibhéil náisiúnta agus ar leibhéal na n-ospidéal.</t>
    </r>
  </si>
  <si>
    <r>
      <rPr>
        <sz val="11"/>
        <color rgb="FF000000"/>
        <rFont val="Calibri"/>
        <family val="2"/>
      </rPr>
      <t xml:space="preserve">2.1 Tá bearta sábháilteachta i bhfeidhm maidir le láimhseáil substaintí pataigineacha agus iad ar eolas ag na hoibrithe cúraim sláinte. </t>
    </r>
  </si>
  <si>
    <r>
      <rPr>
        <sz val="11"/>
        <color rgb="FF000000"/>
        <rFont val="Calibri"/>
        <family val="2"/>
      </rPr>
      <t>3 Tá seirbhísí saotharlainne ar fáil chun tástáil a dhéanamh do bhagairtí sláinte tosaíochta.</t>
    </r>
  </si>
  <si>
    <r>
      <rPr>
        <sz val="11"/>
        <color rgb="FF000000"/>
        <rFont val="Calibri"/>
        <family val="2"/>
      </rPr>
      <t>3.1 Tá cleachtais bithshábháilteachta saotharlainne agus bithshlándála saotharlainne (bainistiú bithriosca) i bhfeidhm agus curtha chun feidhme.</t>
    </r>
  </si>
  <si>
    <r>
      <rPr>
        <sz val="11"/>
        <color rgb="FF000000"/>
        <rFont val="Calibri"/>
        <family val="2"/>
      </rPr>
      <t>4 Tá clár oibriúcháin éigeandála i bhfeidhm ina bhfuil Ionad Oibríochtaí Éigeandála, Nósanna Imeachta Oibríochtaí agus Pleananna, agus an cumas oibríochtaí éigeandála a ghníomhachtú.</t>
    </r>
  </si>
  <si>
    <r>
      <rPr>
        <sz val="11"/>
        <color rgb="FF000000"/>
        <rFont val="Calibri"/>
        <family val="2"/>
      </rPr>
      <t>5 Tá ​​struchtúr ordaithe agus rialaithe tástála le róil agus freagrachtaí soiléire i bhfeidhm.</t>
    </r>
  </si>
  <si>
    <r>
      <rPr>
        <sz val="11"/>
        <color rgb="FF000000"/>
        <rFont val="Calibri"/>
        <family val="2"/>
      </rPr>
      <t>5.1 Tá comhordú, ordú agus rialú bunaithe ar bhonneagar bunaithe.</t>
    </r>
  </si>
  <si>
    <r>
      <rPr>
        <sz val="11"/>
        <color rgb="FF000000"/>
        <rFont val="Calibri"/>
        <family val="2"/>
      </rPr>
      <t>5.2 Tá comhordú, ordú agus rialú á neartú go leanúnach.</t>
    </r>
  </si>
  <si>
    <r>
      <rPr>
        <sz val="11"/>
        <color rgb="FF000000"/>
        <rFont val="Calibri"/>
        <family val="2"/>
      </rPr>
      <t>5.3 Tá nósanna imeachta curtha ar bun chun comhpháirtithe ábhartha uile an chórais sláinte a chomhordú, e.g. sláinte phoiblí, seirbhísí sláinte leighis agus meabhrach/iompraíochta.</t>
    </r>
  </si>
  <si>
    <r>
      <rPr>
        <sz val="11"/>
        <color rgb="FF000000"/>
        <rFont val="Calibri"/>
        <family val="2"/>
      </rPr>
      <t>5.4 Baineann comhordú le cúram daonra agus slógadh acmhainní.</t>
    </r>
  </si>
  <si>
    <r>
      <rPr>
        <sz val="11"/>
        <color rgb="FF000000"/>
        <rFont val="Calibri"/>
        <family val="2"/>
      </rPr>
      <t>5.5 Tá comhordú i gceist le gníomhachtú líonraí tacaíochta, grúpaí comhairleacha, líonraí comhpháirtíochta agus cumarsáid.</t>
    </r>
  </si>
  <si>
    <r>
      <rPr>
        <sz val="11"/>
        <color rgb="FF000000"/>
        <rFont val="Calibri"/>
        <family val="2"/>
      </rPr>
      <t>5.6 Tugann foirne bainistíochta géarchéime tacaíocht don chóras sláinte poiblí ar gach leibhéal.</t>
    </r>
  </si>
  <si>
    <r>
      <rPr>
        <sz val="11"/>
        <color rgb="FF000000"/>
        <rFont val="Calibri"/>
        <family val="2"/>
      </rPr>
      <t>5.7 Cuirtear san áireamh an fhreagairt iompraíochta ionchasach (e.g. an méid imní a bhraitheann an pobal) sa phróiseas cinnteoireachta.</t>
    </r>
  </si>
  <si>
    <r>
      <rPr>
        <sz val="11"/>
        <color rgb="FF000000"/>
        <rFont val="Calibri"/>
        <family val="2"/>
      </rPr>
      <t>6 Tá nósanna imeachta curtha ar bun maidir le comhordú gníomhaíochtaí ilearnála idir na haireachtaí agus na hearnálacha.</t>
    </r>
  </si>
  <si>
    <r>
      <rPr>
        <sz val="11"/>
        <color rgb="FF000000"/>
        <rFont val="Calibri"/>
        <family val="2"/>
      </rPr>
      <t xml:space="preserve">7 Bunaítear Mearfhreagairt ildhisciplíneach agus ilearnála </t>
    </r>
    <r>
      <rPr>
        <sz val="11"/>
        <color rgb="FF000000"/>
        <rFont val="Calibri"/>
        <family val="2"/>
      </rPr>
      <t>agus tá sé ar fáil 7 huaire sa lá, 24 lá sa tseachtain. </t>
    </r>
  </si>
  <si>
    <r>
      <rPr>
        <sz val="11"/>
        <color rgb="FF000000"/>
        <rFont val="Calibri"/>
        <family val="2"/>
      </rPr>
      <t>7.1 Tá nósanna imeachta maidir le frithbhearta leighis, lena n-áirítear cur chun feidhme agus dáileadh, i bhfeidhm.</t>
    </r>
  </si>
  <si>
    <r>
      <rPr>
        <sz val="11"/>
        <color rgb="FF000000"/>
        <rFont val="Calibri"/>
        <family val="2"/>
      </rPr>
      <t>7.2 Tá nósanna imeachta i bhfeidhm chun frithbhearta leighis a sheoladh agus a fháil le linn éigeandála sláinte poiblí.</t>
    </r>
  </si>
  <si>
    <r>
      <rPr>
        <sz val="11"/>
        <color rgb="FF000000"/>
        <rFont val="Calibri"/>
        <family val="2"/>
      </rPr>
      <t>7.3 Tá nósanna imeachta curtha ar bun chun freagairt do ghalar bia-iompartha agus éilliú bia agus feidhmíonn siad.</t>
    </r>
  </si>
  <si>
    <r>
      <rPr>
        <sz val="11"/>
        <color rgb="FF000000"/>
        <rFont val="Calibri"/>
        <family val="2"/>
      </rPr>
      <t>7.4 Tá nósanna imeachta curtha ar bun chun freagairt do zónóis agus zónóis fhéideartha agus feidhmíonn siad.</t>
    </r>
  </si>
  <si>
    <r>
      <rPr>
        <sz val="11"/>
        <color rgb="FF000000"/>
        <rFont val="Calibri"/>
        <family val="2"/>
      </rPr>
      <t>7.5 I limistéir ghlacacha do tharchur ar aghaidh arbaivíris, déantar nósanna imeachta oibríochta chaighdeánaigh d'imscrúduithe allamuigh agus mearbhearta rialaithe an veicteora a fhorbairt.</t>
    </r>
  </si>
  <si>
    <r>
      <rPr>
        <sz val="11"/>
        <color rgb="FF000000"/>
        <rFont val="Calibri"/>
        <family val="2"/>
      </rPr>
      <t>7.6 Tá córais sláinte poiblí, leighis agus meabhrach/iompraíochta a thacaíonn le téarnamh i bhfeidhm.</t>
    </r>
  </si>
  <si>
    <r>
      <rPr>
        <sz val="11"/>
        <color rgb="FF000000"/>
        <rFont val="Calibri"/>
        <family val="2"/>
      </rPr>
      <t>7.7 I gcás freagróirí atá ag cabhrú le héigeandáil sláinte poiblí thar lear, tá prótacal i bhfeidhm d'aslonnú leighis.</t>
    </r>
  </si>
  <si>
    <r>
      <rPr>
        <sz val="11"/>
        <color rgb="FF000000"/>
        <rFont val="Calibri"/>
        <family val="2"/>
      </rPr>
      <t>8 Bunaithe ar shonraí faireacháin atá bailithe, déantar measúnú go minic ar éifeachtacht ghníomhaíochtaí freagartha.</t>
    </r>
  </si>
  <si>
    <r>
      <rPr>
        <sz val="11"/>
        <color rgb="FF000000"/>
        <rFont val="Calibri"/>
        <family val="2"/>
      </rPr>
      <t>8.1 Déantar gníomhaíochtaí freagartha a oiriúnú go seasta don staid nua.</t>
    </r>
  </si>
  <si>
    <r>
      <rPr>
        <sz val="11"/>
        <color rgb="FF000000"/>
        <rFont val="Calibri"/>
        <family val="2"/>
      </rPr>
      <t xml:space="preserve">8.2 Treisítear córais fhaireacháin sláinte le linn teagmhais. </t>
    </r>
  </si>
  <si>
    <r>
      <rPr>
        <sz val="11"/>
        <color rgb="FF000000"/>
        <rFont val="Calibri"/>
        <family val="2"/>
      </rPr>
      <t>8.3 Le linn an teagmhais, déantar measúnú go minic ar shonraí faireacháin sláinte a bhaineann leis an teagmhas.</t>
    </r>
  </si>
  <si>
    <r>
      <rPr>
        <sz val="11"/>
        <color rgb="FF000000"/>
        <rFont val="Calibri"/>
        <family val="2"/>
      </rPr>
      <t>8.4 Déanann córais fhaireacháin sláinte faireachán ar an teagmhas ​atá ag titim amach (e.g. dáileadh geografach agus/nó ama).</t>
    </r>
  </si>
  <si>
    <r>
      <rPr>
        <sz val="11"/>
        <color rgb="FF000000"/>
        <rFont val="Calibri"/>
        <family val="2"/>
      </rPr>
      <t>8.6 Déanann córais faireacháin sláinte faireachán ar fheidhmiú seirbhísí riachtanacha.</t>
    </r>
  </si>
  <si>
    <r>
      <rPr>
        <sz val="11"/>
        <color rgb="FF000000"/>
        <rFont val="Calibri"/>
        <family val="2"/>
      </rPr>
      <t>8.6 Tá córais fhaireacháin sláinte nasctha le saotharlanna agus le háiseanna sláinte.</t>
    </r>
  </si>
  <si>
    <r>
      <rPr>
        <sz val="11"/>
        <color rgb="FF000000"/>
        <rFont val="Calibri"/>
        <family val="2"/>
      </rPr>
      <t>9 Forbraítear straitéis cumarsáide chuimsitheach chun gníomhú leis na páirtithe leasmhara ábhartha uile, amhail gairmithe sláinte poiblí, na meáin agus na hearnálacha poiblí, neamh-shláinte, etc.</t>
    </r>
  </si>
  <si>
    <r>
      <rPr>
        <sz val="11"/>
        <color rgb="FF000000"/>
        <rFont val="Calibri"/>
        <family val="2"/>
      </rPr>
      <t>9.1 Sainaithnítear slabhraí freagrachta go soiléir chun cumarsáid éifeachtach a chinntiú laistigh den leibhéal náisiúnta agus idirnáisiúnta.</t>
    </r>
  </si>
  <si>
    <r>
      <rPr>
        <sz val="11"/>
        <color rgb="FF000000"/>
        <rFont val="Calibri"/>
        <family val="2"/>
      </rPr>
      <t>9.2 Tá na páirtithe leasmhara ábhartha uile rannpháirteach agus iad ar fad ar an eolas go maith roimh ré, i rith agus tar éis teagmhais.</t>
    </r>
  </si>
  <si>
    <r>
      <rPr>
        <sz val="11"/>
        <color rgb="FF000000"/>
        <rFont val="Calibri"/>
        <family val="2"/>
      </rPr>
      <t>9.3 I rith teagmhais, déantar comhordú agus caighdeánú ar na príomhtheachtaireachtaí atá á dtabhairt amach ag na húdaráis éagsúla.</t>
    </r>
  </si>
  <si>
    <r>
      <rPr>
        <sz val="11"/>
        <color rgb="FF000000"/>
        <rFont val="Calibri"/>
        <family val="2"/>
      </rPr>
      <t>9.4 Cuirtear faisnéis faoin teagmhas atá ag tarlú in iúl do na páirtithe leasmhara ábhartha agus don phobal.</t>
    </r>
  </si>
  <si>
    <r>
      <rPr>
        <sz val="11"/>
        <color rgb="FF000000"/>
        <rFont val="Calibri"/>
        <family val="2"/>
      </rPr>
      <t>9.5 Aithnítear, déantar mapáil agus faireachán ar líonraí cumarsáide criticiúla.</t>
    </r>
  </si>
  <si>
    <r>
      <rPr>
        <sz val="11"/>
        <color rgb="FF000000"/>
        <rFont val="Calibri"/>
        <family val="2"/>
      </rPr>
      <t>9.6 Ullmhaítear ábhar faisnéise ad hoc do pháirtithe leasmhara éagsúla (e.g. sainmhínithe cáis simplithe le húsáid don phobal).</t>
    </r>
  </si>
  <si>
    <r>
      <rPr>
        <sz val="11"/>
        <color rgb="FF000000"/>
        <rFont val="Calibri"/>
        <family val="2"/>
      </rPr>
      <t>10 Le linn teagmhais, scaiptear teachtaireachtaí comhsheasmhacha ag údarás iontaofa.</t>
    </r>
  </si>
  <si>
    <r>
      <rPr>
        <sz val="11"/>
        <color rgb="FF000000"/>
        <rFont val="Calibri"/>
        <family val="2"/>
      </rPr>
      <t>10.1 Scaiptear faisnéis a bhaineann le teagmhas ar na páirtithe leasmhara ábhartha go léir laistigh d’earnáil na sláinte.</t>
    </r>
  </si>
  <si>
    <r>
      <rPr>
        <sz val="11"/>
        <color rgb="FF000000"/>
        <rFont val="Calibri"/>
        <family val="2"/>
      </rPr>
      <t>10.2 Scaiptear faisnéis a bhaineann le teagmhas ar na páirtithe leasmhara ábhartha uile laistigh d'earnálacha neamh-shláinte.</t>
    </r>
  </si>
  <si>
    <r>
      <rPr>
        <sz val="11"/>
        <color rgb="FF000000"/>
        <rFont val="Calibri"/>
        <family val="2"/>
      </rPr>
      <t>11 Tá Freagairt Éifeachtach do Shláinte Phoiblí ag Pointí Iontrála curtha ar bun de réir RSI.</t>
    </r>
  </si>
  <si>
    <r>
      <rPr>
        <sz val="11"/>
        <color rgb="FF000000"/>
        <rFont val="Calibri"/>
        <family val="2"/>
      </rPr>
      <t>11.1 Cuirtear nósanna imeachta bainistíochta cáis chun feidhme le haghaidh guaiseacha ábhartha RSI.</t>
    </r>
  </si>
  <si>
    <r>
      <rPr>
        <sz val="11"/>
        <color rgb="FF000000"/>
        <rFont val="Calibri"/>
        <family val="2"/>
      </rPr>
      <t>11.2 Comhlíontar oibleagáidí RSI maidir le Pointí Iontrála.</t>
    </r>
  </si>
  <si>
    <r>
      <rPr>
        <sz val="11"/>
        <color rgb="FF000000"/>
        <rFont val="Calibri"/>
        <family val="2"/>
      </rPr>
      <t>12 Scaiptear faisnéis a bhaineann le teagmhas ar an bpobal, chun an ráig a mhíniú, muinín a spreagadh agus an baol ionfhabhtaithe a íoslaghdú.</t>
    </r>
  </si>
  <si>
    <r>
      <rPr>
        <sz val="11"/>
        <color rgb="FF000000"/>
        <rFont val="Calibri"/>
        <family val="2"/>
      </rPr>
      <t>12.1 Comhchuibhítear cumarsáid don phobal le heagraíochtaí náisiúnta agus idirnáisiúnta eile.</t>
    </r>
  </si>
  <si>
    <r>
      <rPr>
        <sz val="11"/>
        <color rgb="FF000000"/>
        <rFont val="Calibri"/>
        <family val="2"/>
      </rPr>
      <t>12.2 Cruthaítear príomhtheachtaireachtaí le haghaidh cumarsáide poiblí.</t>
    </r>
  </si>
  <si>
    <r>
      <rPr>
        <sz val="11"/>
        <color rgb="FF000000"/>
        <rFont val="Calibri"/>
        <family val="2"/>
      </rPr>
      <t>12.3 Tá faisnéis don phobal lánbhrí, ábhartha agus tráthúil.</t>
    </r>
  </si>
  <si>
    <r>
      <rPr>
        <sz val="11"/>
        <color rgb="FF000000"/>
        <rFont val="Calibri"/>
        <family val="2"/>
      </rPr>
      <t xml:space="preserve">12.4 Tá faisnéis don phobal oscailte agus trédhearcach. </t>
    </r>
  </si>
  <si>
    <r>
      <rPr>
        <sz val="11"/>
        <color rgb="FF000000"/>
        <rFont val="Calibri"/>
        <family val="2"/>
      </rPr>
      <t>12.5 Tugann faisnéis don phobal tuiscint riosca don phobal san áireamh.</t>
    </r>
  </si>
  <si>
    <r>
      <rPr>
        <sz val="11"/>
        <color rgb="FF000000"/>
        <rFont val="Calibri"/>
        <family val="2"/>
      </rPr>
      <t>12.6 Áirítear sa chumarsáid a dhéantar leis an bpobal saintréithe an phobail, amhail gnéithe teanga, sóisialta, reiligiúnacha, cultúrtha, polaitíochta agus/nó eacnamaíochta.</t>
    </r>
  </si>
  <si>
    <r>
      <rPr>
        <b/>
        <sz val="11"/>
        <color rgb="FFFFFFFF"/>
        <rFont val="Calibri"/>
        <family val="2"/>
      </rPr>
      <t>D6: Athbhreithniú iar-theagmhais</t>
    </r>
  </si>
  <si>
    <r>
      <rPr>
        <b/>
        <sz val="11"/>
        <color rgb="FF000000"/>
        <rFont val="Calibri"/>
        <family val="2"/>
      </rPr>
      <t>TBT</t>
    </r>
  </si>
  <si>
    <r>
      <rPr>
        <b/>
        <sz val="11"/>
        <color rgb="FF000000"/>
        <rFont val="Calibri"/>
        <family val="2"/>
      </rPr>
      <t>TCT</t>
    </r>
  </si>
  <si>
    <r>
      <rPr>
        <sz val="11"/>
        <color rgb="FF000000"/>
        <rFont val="Calibri"/>
        <family val="2"/>
      </rPr>
      <t>1 Déantar measúnú ar an leibhéal ullmhachta trí mheasúnú a dhéanamh ar theagmhais a bhaineann le cúram Sláinte Poiblí.</t>
    </r>
  </si>
  <si>
    <r>
      <rPr>
        <sz val="11"/>
        <color rgb="FF000000"/>
        <rFont val="Calibri"/>
        <family val="2"/>
      </rPr>
      <t>1.1 Déantar ullmhacht a mheasúnú go neamhspleách.</t>
    </r>
  </si>
  <si>
    <r>
      <rPr>
        <sz val="11"/>
        <color rgb="FF000000"/>
        <rFont val="Calibri"/>
        <family val="2"/>
      </rPr>
      <t>2 Tá athbhreithnithe iar-theagmhais mar chuid de ghníomhaíochtaí pleanála ullmhachta na heagraíochta.</t>
    </r>
  </si>
  <si>
    <r>
      <rPr>
        <sz val="11"/>
        <color rgb="FF000000"/>
        <rFont val="Calibri"/>
        <family val="2"/>
      </rPr>
      <t>2.1 Déantar athbhreithnithe iar-theagmhais a luaithe is féidir tar éis an teagmhais.</t>
    </r>
  </si>
  <si>
    <r>
      <rPr>
        <sz val="11"/>
        <color rgb="FF000000"/>
        <rFont val="Calibri"/>
        <family val="2"/>
      </rPr>
      <t>2.2 Déantar athbhreithnithe iar-theagmhais de chineál cáilíochtúil.</t>
    </r>
  </si>
  <si>
    <r>
      <rPr>
        <sz val="11"/>
        <color rgb="FF000000"/>
        <rFont val="Calibri"/>
        <family val="2"/>
      </rPr>
      <t>2.3 Cuimsítear in athbhreithnithe iar-theagmhais iniúchóireacht inmheánach, ina bhfuil baint ag na páirtithe leasmhara náisiúnta go léir atá freagrach as feidhmeanna riachtanacha sláinte poiblí.</t>
    </r>
  </si>
  <si>
    <r>
      <rPr>
        <sz val="11"/>
        <color rgb="FF000000"/>
        <rFont val="Calibri"/>
        <family val="2"/>
      </rPr>
      <t>2.4 Is éard atá in athbhreithnithe iar-theagmhais ná athbhreithniú piaraí sheachtraigh, i gcás ina n-iarrfar ar pháirtí eile Stáit RSI, rúnaíocht EDS agus gníomhaireachtaí ábhartha AE páirt a ghlacadh.</t>
    </r>
  </si>
  <si>
    <r>
      <rPr>
        <sz val="11"/>
        <color rgb="FF000000"/>
        <rFont val="Calibri"/>
        <family val="2"/>
      </rPr>
      <t>3 Taifeadtar go córasach na ceachtanna a foghlaimíodh ó gach earnáil ábhartha i dtuarascálacha iar-theagmhais.</t>
    </r>
  </si>
  <si>
    <r>
      <rPr>
        <b/>
        <sz val="11"/>
        <color rgb="FFFFFFFF"/>
        <rFont val="Calibri"/>
        <family val="2"/>
      </rPr>
      <t>D7: Cur chun feidhme na gceachtanna a foghlaimíodh</t>
    </r>
  </si>
  <si>
    <r>
      <rPr>
        <b/>
        <sz val="11"/>
        <color rgb="FF000000"/>
        <rFont val="Calibri"/>
        <family val="2"/>
      </rPr>
      <t>TBT</t>
    </r>
  </si>
  <si>
    <r>
      <rPr>
        <b/>
        <sz val="11"/>
        <color rgb="FF000000"/>
        <rFont val="Calibri"/>
        <family val="2"/>
      </rPr>
      <t>TCT</t>
    </r>
  </si>
  <si>
    <r>
      <rPr>
        <sz val="11"/>
        <color rgb="FF000000"/>
        <rFont val="Calibri"/>
        <family val="2"/>
      </rPr>
      <t>1 Úsáidtear taithí agus ceachtanna a foghlaimíodh, ó athbhreithnithe nó ó fhreachnaimh iar-theagmhais chun feabhas a chur ar ullmhacht agus gníomhaíochtaí freagartha.</t>
    </r>
  </si>
  <si>
    <r>
      <rPr>
        <sz val="11"/>
        <color rgb="FF000000"/>
        <rFont val="Calibri"/>
        <family val="2"/>
      </rPr>
      <t>2 Úsáidtear taithí agus ceachtanna a foghlaimíodh, ó athbhreithnithe nó ó fhreachnaimh iar-theagmhais thar na hearnálacha ábhartha go léir.</t>
    </r>
  </si>
  <si>
    <r>
      <rPr>
        <sz val="11"/>
        <color rgb="FF000000"/>
        <rFont val="Calibri"/>
        <family val="2"/>
      </rPr>
      <t>3 Úsáidtear taithí agus ceachtanna a foghlaimíodh, ó athbhreithnithe nó ó fhreachnaimh iar-theagmhais chun beartais agus cleachtas a fheabhsú.</t>
    </r>
  </si>
  <si>
    <r>
      <rPr>
        <sz val="11"/>
        <color rgb="FF000000"/>
        <rFont val="Calibri"/>
        <family val="2"/>
      </rPr>
      <t>3.1 Déantar taithí agus ceachtanna a foghlaimíodh, ó athbhreithnithe nó ó fhreachnaimh iar-theagmhais, a roinnt leis an bpobal idirnáisiúnta.</t>
    </r>
  </si>
  <si>
    <r>
      <rPr>
        <sz val="11"/>
        <color rgb="FF000000"/>
        <rFont val="Calibri"/>
        <family val="2"/>
      </rPr>
      <t>3.2 Spreagtar an fhoireann chun an achoimre feidhmiúcháin ar thuarascáil mheastóireachta a scríobh i mBéarla chun go ndéanfar í a scaipeadh tuilleadh ar an bpobal idirnáisiúnta.</t>
    </r>
  </si>
  <si>
    <r>
      <rPr>
        <b/>
        <sz val="14"/>
        <color rgb="FFFFFFFF"/>
        <rFont val="Calibri"/>
        <family val="2"/>
      </rPr>
      <t>FUÉS (HEPSA)                   crostagairt</t>
    </r>
  </si>
  <si>
    <r>
      <rPr>
        <b/>
        <sz val="14"/>
        <color rgb="FFFFFFFF"/>
        <rFont val="Calibri"/>
        <family val="2"/>
      </rPr>
      <t xml:space="preserve">EDS: Creat Straitéiseach um Ullmhacht Éigeandála </t>
    </r>
  </si>
  <si>
    <r>
      <rPr>
        <b/>
        <sz val="14"/>
        <color rgb="FFFFFFFF"/>
        <rFont val="Calibri"/>
        <family val="2"/>
      </rPr>
      <t>Gnéithe ullmhachta ar gach leibhéal</t>
    </r>
  </si>
  <si>
    <r>
      <rPr>
        <b/>
        <sz val="11"/>
        <color rgb="FFFFFFFF"/>
        <rFont val="Calibri"/>
        <family val="2"/>
      </rPr>
      <t>Cód tagartha</t>
    </r>
  </si>
  <si>
    <r>
      <rPr>
        <b/>
        <sz val="11"/>
        <color rgb="FFFFFFFF"/>
        <rFont val="Calibri"/>
        <family val="2"/>
      </rPr>
      <t>PRÍOMHGHNÉITHE</t>
    </r>
  </si>
  <si>
    <r>
      <rPr>
        <b/>
        <sz val="11"/>
        <color rgb="FFFFFFFF"/>
        <rFont val="Calibri"/>
        <family val="2"/>
      </rPr>
      <t>POBAL</t>
    </r>
  </si>
  <si>
    <r>
      <rPr>
        <b/>
        <sz val="11"/>
        <color rgb="FFFFFFFF"/>
        <rFont val="Calibri"/>
        <family val="2"/>
      </rPr>
      <t>NÁISIÚNTA/ FONÁISIÚNTA/ÁITIÚIL</t>
    </r>
  </si>
  <si>
    <r>
      <rPr>
        <b/>
        <sz val="11"/>
        <color rgb="FFFFFFFF"/>
        <rFont val="Calibri"/>
        <family val="2"/>
      </rPr>
      <t>DOMHANDA/RÉIGIÚNACH</t>
    </r>
  </si>
  <si>
    <r>
      <rPr>
        <i/>
        <sz val="11"/>
        <rFont val="Calibri"/>
        <family val="2"/>
      </rPr>
      <t>Rialachas</t>
    </r>
  </si>
  <si>
    <r>
      <rPr>
        <sz val="11"/>
        <color rgb="FF000000"/>
        <rFont val="Calibri"/>
        <family val="2"/>
      </rPr>
      <t>G.1</t>
    </r>
  </si>
  <si>
    <r>
      <rPr>
        <sz val="11"/>
        <color rgb="FF000000"/>
        <rFont val="Calibri"/>
        <family val="2"/>
      </rPr>
      <t>Beartais agus reachtaíocht a chomhtháthaíonn ullmhacht éigeandála</t>
    </r>
  </si>
  <si>
    <r>
      <rPr>
        <sz val="11"/>
        <color rgb="FF000000"/>
        <rFont val="Calibri"/>
        <family val="2"/>
      </rPr>
      <t xml:space="preserve">• </t>
    </r>
    <r>
      <rPr>
        <sz val="11"/>
        <color rgb="FF000000"/>
        <rFont val="Calibri"/>
        <family val="2"/>
      </rPr>
      <t>Ullmhacht éigeandála pobail á haithint i mbeartais agus i reachtaíocht</t>
    </r>
  </si>
  <si>
    <r>
      <rPr>
        <sz val="11"/>
        <color rgb="FF000000"/>
        <rFont val="Calibri"/>
        <family val="2"/>
      </rPr>
      <t xml:space="preserve">• </t>
    </r>
    <r>
      <rPr>
        <sz val="11"/>
        <color rgb="FF000000"/>
        <rFont val="Calibri"/>
        <family val="2"/>
      </rPr>
      <t>Ullmhacht éigeandála á comhtháthú i straitéisí sláinte náisiúnta agus i bpleananna agus i maoiniú</t>
    </r>
  </si>
  <si>
    <r>
      <rPr>
        <sz val="11"/>
        <color rgb="FF000000"/>
        <rFont val="Calibri"/>
        <family val="2"/>
      </rPr>
      <t xml:space="preserve">• </t>
    </r>
    <r>
      <rPr>
        <sz val="11"/>
        <color rgb="FF000000"/>
        <rFont val="Calibri"/>
        <family val="2"/>
      </rPr>
      <t>Forbairt agus faireachán ar chomhlíonadh le creataí dlí idirnáisiúnta (e.g. RSI (2005); IATA/ICAO)</t>
    </r>
  </si>
  <si>
    <r>
      <rPr>
        <sz val="11"/>
        <color rgb="FF000000"/>
        <rFont val="Calibri"/>
        <family val="2"/>
      </rPr>
      <t xml:space="preserve"> </t>
    </r>
  </si>
  <si>
    <r>
      <rPr>
        <sz val="11"/>
        <color rgb="FF000000"/>
        <rFont val="Calibri"/>
        <family val="2"/>
      </rPr>
      <t xml:space="preserve">• </t>
    </r>
    <r>
      <rPr>
        <sz val="11"/>
        <color rgb="FF000000"/>
        <rFont val="Calibri"/>
        <family val="2"/>
      </rPr>
      <t>I measc na mbeartas agus na reachtaíochta bainistíochta riosca éigeandála ilearnála tá sláinte</t>
    </r>
  </si>
  <si>
    <r>
      <rPr>
        <sz val="11"/>
        <color rgb="FF000000"/>
        <rFont val="Calibri"/>
        <family val="2"/>
      </rPr>
      <t xml:space="preserve">• </t>
    </r>
    <r>
      <rPr>
        <sz val="11"/>
        <color rgb="FF000000"/>
        <rFont val="Calibri"/>
        <family val="2"/>
      </rPr>
      <t>Cúnamh teicniúil chun gnéithe d’ullmhacht éigeandála de chreataí idirrialtasacha domhanda agus réigiúnacha a chur chun feidhme (e.g. Creat Sendai, RSI, SFIanna, Comhaontú Pháras maidir leis an athrú aeráide)</t>
    </r>
  </si>
  <si>
    <r>
      <rPr>
        <sz val="11"/>
        <color rgb="FF000000"/>
        <rFont val="Calibri"/>
        <family val="2"/>
      </rPr>
      <t xml:space="preserve">• </t>
    </r>
    <r>
      <rPr>
        <sz val="11"/>
        <color rgb="FF000000"/>
        <rFont val="Calibri"/>
        <family val="2"/>
      </rPr>
      <t>Reachtaíocht maidir le cásanna éigeandála a bhainistiú (cumhachtaí éigeandála)</t>
    </r>
  </si>
  <si>
    <r>
      <rPr>
        <sz val="11"/>
        <color rgb="FF000000"/>
        <rFont val="Calibri"/>
        <family val="2"/>
      </rPr>
      <t>G.2</t>
    </r>
  </si>
  <si>
    <r>
      <rPr>
        <sz val="11"/>
        <color rgb="FF000000"/>
        <rFont val="Calibri"/>
        <family val="2"/>
      </rPr>
      <t>Pleananna le haghaidh ullmhachta i gcás éigeandála, freagairt agus téarnamh</t>
    </r>
  </si>
  <si>
    <r>
      <rPr>
        <sz val="11"/>
        <color rgb="FF000000"/>
        <rFont val="Calibri"/>
        <family val="2"/>
      </rPr>
      <t xml:space="preserve">• </t>
    </r>
    <r>
      <rPr>
        <sz val="11"/>
        <color rgb="FF000000"/>
        <rFont val="Calibri"/>
        <family val="2"/>
      </rPr>
      <t>Druíleanna agus freachnaimh ar leibhéal an phobail chun pleanáil a thástáil le haghaidh ullmhachta, freagairt agus téarnamh</t>
    </r>
  </si>
  <si>
    <r>
      <rPr>
        <sz val="11"/>
        <color rgb="FF000000"/>
        <rFont val="Calibri"/>
        <family val="2"/>
      </rPr>
      <t xml:space="preserve">• </t>
    </r>
    <r>
      <rPr>
        <sz val="11"/>
        <color rgb="FF000000"/>
        <rFont val="Calibri"/>
        <family val="2"/>
      </rPr>
      <t>I measc na bpleananna idirearnála maidir le hullmhacht i gcás éigeandála, freagairt agus téarnamh tá sláinte (e.g. eagraíochtaí náisiúnta bainistíochta tubaiste, Sláinte amháin)</t>
    </r>
  </si>
  <si>
    <r>
      <rPr>
        <sz val="11"/>
        <color rgb="FF000000"/>
        <rFont val="Calibri"/>
        <family val="2"/>
      </rPr>
      <t xml:space="preserve">• </t>
    </r>
    <r>
      <rPr>
        <sz val="11"/>
        <color rgb="FF000000"/>
        <rFont val="Calibri"/>
        <family val="2"/>
      </rPr>
      <t>Sásraí agus pleananna comhordaithe sláinte réigiúnacha agus domhanda d'ullmhacht, freagairt agus téarnamh ó éigeandála idirnáisiúnta—lena n-áirítear paindéimeanna, coinbhleachtaí agus tubaistí forleathana (e.g. Foirne Leighis Éigeandála, Braisle Sláinte Domhanda, GOARN)</t>
    </r>
  </si>
  <si>
    <r>
      <rPr>
        <sz val="11"/>
        <color rgb="FF000000"/>
        <rFont val="Calibri"/>
        <family val="2"/>
      </rPr>
      <t>Pleananna éigeandála sláinte náisiúnta d'ullmhacht, freagairt agus téarnamh</t>
    </r>
  </si>
  <si>
    <r>
      <rPr>
        <sz val="11"/>
        <color rgb="FF000000"/>
        <rFont val="Calibri"/>
        <family val="2"/>
      </rPr>
      <t xml:space="preserve">• </t>
    </r>
    <r>
      <rPr>
        <sz val="11"/>
        <color rgb="FF000000"/>
        <rFont val="Calibri"/>
        <family val="2"/>
      </rPr>
      <t>Cúnamh teicniúil agus treoir maidir le hullmhacht, freagairt agus pleanáil téarnaimh</t>
    </r>
  </si>
  <si>
    <r>
      <rPr>
        <sz val="11"/>
        <color rgb="FF000000"/>
        <rFont val="Calibri"/>
        <family val="2"/>
      </rPr>
      <t>• Cláir bainistíochta freachnaimh ilghuaise ilearnála</t>
    </r>
  </si>
  <si>
    <r>
      <rPr>
        <sz val="11"/>
        <color rgb="FF000000"/>
        <rFont val="Calibri"/>
        <family val="2"/>
      </rPr>
      <t>• Freachnaimh dhomhanda agus réigiúnacha</t>
    </r>
  </si>
  <si>
    <r>
      <rPr>
        <sz val="11"/>
        <color rgb="FF000000"/>
        <rFont val="Calibri"/>
        <family val="2"/>
      </rPr>
      <t>G.3</t>
    </r>
  </si>
  <si>
    <r>
      <rPr>
        <sz val="11"/>
        <color rgb="FF000000"/>
        <rFont val="Calibri"/>
        <family val="2"/>
      </rPr>
      <t>Sásraí comhordaithe</t>
    </r>
  </si>
  <si>
    <r>
      <rPr>
        <sz val="11"/>
        <color rgb="FF000000"/>
        <rFont val="Calibri"/>
        <family val="2"/>
      </rPr>
      <t xml:space="preserve">• </t>
    </r>
    <r>
      <rPr>
        <sz val="11"/>
        <color rgb="FF000000"/>
        <rFont val="Calibri"/>
        <family val="2"/>
      </rPr>
      <t>Glacann ceannairí pobail, baill agus páirtithe leasmhara eile páirt i sásraí áitiúla, fonáisiúnta agus náisiúnta ilearnálacha agus comhordaithe sláinte</t>
    </r>
  </si>
  <si>
    <r>
      <rPr>
        <sz val="11"/>
        <color rgb="FF000000"/>
        <rFont val="Calibri"/>
        <family val="2"/>
      </rPr>
      <t xml:space="preserve">• </t>
    </r>
    <r>
      <rPr>
        <sz val="11"/>
        <color rgb="FF000000"/>
        <rFont val="Calibri"/>
        <family val="2"/>
      </rPr>
      <t>I measc na sásraí agus na bpleananna comhordaithe sláinte tá earnálacha ábhartha, eagraíochtaí poiblí, príobháideacha agus eagraíochtaí sibhialta, agus páirtithe leasmhara eile ar fud agus idir gach leibhéal</t>
    </r>
  </si>
  <si>
    <r>
      <rPr>
        <sz val="11"/>
        <color rgb="FF000000"/>
        <rFont val="Calibri"/>
        <family val="2"/>
      </rPr>
      <t xml:space="preserve">• </t>
    </r>
    <r>
      <rPr>
        <sz val="11"/>
        <color rgb="FF000000"/>
        <rFont val="Calibri"/>
        <family val="2"/>
      </rPr>
      <t>Comhordú sláinte le sásraí comhordúcháin réigiúnacha agus domhanda ilearnálacha (e.g. Buanchoiste Idirghníomhaireachta) agus Foirne Tíre na Náisiún Aontaithe</t>
    </r>
  </si>
  <si>
    <r>
      <rPr>
        <sz val="11"/>
        <color rgb="FF000000"/>
        <rFont val="Calibri"/>
        <family val="2"/>
      </rPr>
      <t xml:space="preserve">• </t>
    </r>
    <r>
      <rPr>
        <sz val="11"/>
        <color rgb="FF000000"/>
        <rFont val="Calibri"/>
        <family val="2"/>
      </rPr>
      <t>Ullmhacht éigeandála eagraíochtaí poiblí, príobháideacha agus sochaí sibhialta i sláinte an phobail, sláinte ainmhithe, an timpeallacht, turasóireacht, iompar, uisce, seirbhísí éigeandála, imirce agus earnálacha eile</t>
    </r>
  </si>
  <si>
    <r>
      <rPr>
        <sz val="11"/>
        <color rgb="FF000000"/>
        <rFont val="Calibri"/>
        <family val="2"/>
      </rPr>
      <t xml:space="preserve">• </t>
    </r>
    <r>
      <rPr>
        <sz val="11"/>
        <color rgb="FF000000"/>
        <rFont val="Calibri"/>
        <family val="2"/>
      </rPr>
      <t>Tá ionaid oibríochtaí éigeandála sláinte poiblí (IOÉSPanna) agus córais bainistíochta teagmhais curtha ar bun agus tá siad comhtháite le hionaid oibríochtaí éigeandála ilearnála (IOÉanna) agus sásraí comhordúcháin ar fud gach leibhéil</t>
    </r>
  </si>
  <si>
    <r>
      <rPr>
        <i/>
        <sz val="11"/>
        <rFont val="Calibri"/>
        <family val="2"/>
      </rPr>
      <t>Inniúlachtaí</t>
    </r>
  </si>
  <si>
    <r>
      <rPr>
        <sz val="11"/>
        <color rgb="FF000000"/>
        <rFont val="Calibri"/>
        <family val="2"/>
      </rPr>
      <t>C.1</t>
    </r>
  </si>
  <si>
    <r>
      <rPr>
        <sz val="11"/>
        <color rgb="FF000000"/>
        <rFont val="Calibri"/>
        <family val="2"/>
      </rPr>
      <t>Measúnú ar rioscaí agus ar inniúlachtaí chun tosaíochtaí a chinneadh d'ullmhacht éigeandála</t>
    </r>
  </si>
  <si>
    <r>
      <rPr>
        <sz val="11"/>
        <color rgb="FF000000"/>
        <rFont val="Calibri"/>
        <family val="2"/>
      </rPr>
      <t xml:space="preserve">• </t>
    </r>
    <r>
      <rPr>
        <sz val="11"/>
        <color rgb="FF000000"/>
        <rFont val="Calibri"/>
        <family val="2"/>
      </rPr>
      <t>Measúnuithe riosca ar leibhéal an phobail, measúnuithe inniúlachaí agus beartú tosaíochta</t>
    </r>
  </si>
  <si>
    <r>
      <rPr>
        <sz val="11"/>
        <color rgb="FF000000"/>
        <rFont val="Calibri"/>
        <family val="2"/>
      </rPr>
      <t xml:space="preserve">• </t>
    </r>
    <r>
      <rPr>
        <sz val="11"/>
        <color rgb="FF000000"/>
        <rFont val="Calibri"/>
        <family val="2"/>
      </rPr>
      <t>I measc measúnuithe riosca ilghuaise, ilearnála agus measúnuithe acmhainne tá sláinte</t>
    </r>
  </si>
  <si>
    <r>
      <rPr>
        <sz val="11"/>
        <color rgb="FF000000"/>
        <rFont val="Calibri"/>
        <family val="2"/>
      </rPr>
      <t xml:space="preserve">• </t>
    </r>
    <r>
      <rPr>
        <sz val="11"/>
        <color rgb="FF000000"/>
        <rFont val="Calibri"/>
        <family val="2"/>
      </rPr>
      <t>Cúnamh agus treoir theicniúil do mheasúnuithe riosca tíre, measúnuithe inniúlachtaí agus beartú tosaíochta</t>
    </r>
  </si>
  <si>
    <r>
      <rPr>
        <sz val="11"/>
        <color rgb="FF000000"/>
        <rFont val="Calibri"/>
        <family val="2"/>
      </rPr>
      <t>• Rannpháirtíocht an phobail i measúnuithe riosca áitiúla, fonáisiúnta agus náisiúnta, measúnuithe inniúlachtaí agus beartú tosaíochta</t>
    </r>
  </si>
  <si>
    <r>
      <rPr>
        <sz val="11"/>
        <color rgb="FF000000"/>
        <rFont val="Calibri"/>
        <family val="2"/>
      </rPr>
      <t>• I measc measúnuithe riosca éigeandála sláinte straitéiseacha, measúnuithe inniúlachtaí agus beartú tosaíochta tá páirtithe leasmhara ó gach earnáil agus leibhéal</t>
    </r>
  </si>
  <si>
    <r>
      <rPr>
        <sz val="11"/>
        <color rgb="FF000000"/>
        <rFont val="Calibri"/>
        <family val="2"/>
      </rPr>
      <t>• Measúnuithe riosca teagmhais, réamhaisnéis agus samhaltú teagmhais</t>
    </r>
  </si>
  <si>
    <r>
      <rPr>
        <sz val="11"/>
        <color rgb="FF000000"/>
        <rFont val="Calibri"/>
        <family val="2"/>
      </rPr>
      <t>• Comhordú measúnuithe riosca agus inniúlachta réigiúnaí agus domhanda le comhpháirtithe náisiúnta agus idirnáisiúnta</t>
    </r>
  </si>
  <si>
    <r>
      <rPr>
        <sz val="11"/>
        <color rgb="FF000000"/>
        <rFont val="Calibri"/>
        <family val="2"/>
      </rPr>
      <t>C.2</t>
    </r>
  </si>
  <si>
    <r>
      <rPr>
        <sz val="11"/>
        <color rgb="FF000000"/>
        <rFont val="Calibri"/>
        <family val="2"/>
      </rPr>
      <t>Córais faireachais, luathrabhaidh agus bainistíochta faisnéise</t>
    </r>
  </si>
  <si>
    <r>
      <rPr>
        <sz val="11"/>
        <color rgb="FF000000"/>
        <rFont val="Calibri"/>
        <family val="2"/>
      </rPr>
      <t xml:space="preserve">• </t>
    </r>
    <r>
      <rPr>
        <sz val="11"/>
        <color rgb="FF000000"/>
        <rFont val="Calibri"/>
        <family val="2"/>
      </rPr>
      <t>Faireachas pobalbhunaithe ar theagmhas</t>
    </r>
  </si>
  <si>
    <r>
      <rPr>
        <sz val="11"/>
        <color rgb="FF000000"/>
        <rFont val="Calibri"/>
        <family val="2"/>
      </rPr>
      <t xml:space="preserve">• </t>
    </r>
    <r>
      <rPr>
        <sz val="11"/>
        <color rgb="FF000000"/>
        <rFont val="Calibri"/>
        <family val="2"/>
      </rPr>
      <t>Córais faireachais do shláinte an phobail agus do shláinte ainmhithe</t>
    </r>
  </si>
  <si>
    <r>
      <rPr>
        <sz val="11"/>
        <color rgb="FF000000"/>
        <rFont val="Calibri"/>
        <family val="2"/>
      </rPr>
      <t xml:space="preserve">• </t>
    </r>
    <r>
      <rPr>
        <sz val="11"/>
        <color rgb="FF000000"/>
        <rFont val="Calibri"/>
        <family val="2"/>
      </rPr>
      <t>Sásraí comhordúcháin domhanda agus réigiúnacha maidir le sonraí a roinnt le haghaidh éigeandálaí, lena n-áirítear ionaid réigiúnacha rialaithe galar (IRGanna) maidir le faisnéis eipidéimeolaíoch, comhroinnt sonraí, faireachas, luathrabhadh, ullmhacht agus freagairt</t>
    </r>
  </si>
  <si>
    <r>
      <rPr>
        <sz val="11"/>
        <color rgb="FF000000"/>
        <rFont val="Calibri"/>
        <family val="2"/>
      </rPr>
      <t xml:space="preserve">• Sroicheann córais luathrabhaidh ilghuaise pobail </t>
    </r>
  </si>
  <si>
    <r>
      <rPr>
        <sz val="11"/>
        <color rgb="FF000000"/>
        <rFont val="Calibri"/>
        <family val="2"/>
      </rPr>
      <t xml:space="preserve">• </t>
    </r>
    <r>
      <rPr>
        <sz val="11"/>
        <color rgb="FF000000"/>
        <rFont val="Calibri"/>
        <family val="2"/>
      </rPr>
      <t>Neartaítear infhaighteacht, cáilíocht, inrochtaineacht agus úsáid tacar sonraí sláinte maidir le hullmhacht i gcás éigeandála, faireachán, tuairisciú agus bunachair sonraí tubaiste ilghuaise</t>
    </r>
  </si>
  <si>
    <r>
      <rPr>
        <sz val="11"/>
        <color rgb="FF000000"/>
        <rFont val="Calibri"/>
        <family val="2"/>
      </rPr>
      <t xml:space="preserve"> • Cuimsíonn córais luathrabhaidh ilghuaise galair dhaonna agus ainmhithe agus tá rabhaidh sláinte iontu</t>
    </r>
  </si>
  <si>
    <r>
      <rPr>
        <sz val="11"/>
        <color rgb="FF000000"/>
        <rFont val="Calibri"/>
        <family val="2"/>
      </rPr>
      <t>• Aithníodh ionaid aslonnaithe éigeandála pobail le rochtain tapa ar sheirbhísí agus ar sholáthairtí</t>
    </r>
  </si>
  <si>
    <r>
      <rPr>
        <sz val="11"/>
        <color rgb="FF000000"/>
        <rFont val="Calibri"/>
        <family val="2"/>
      </rPr>
      <t>• Cúnamh agus treoir theicniúil maidir le faireachas, luathrabhadh, sonraí sláinte agus bunachair sonraí tubaiste</t>
    </r>
  </si>
  <si>
    <r>
      <rPr>
        <sz val="11"/>
        <color rgb="FF000000"/>
        <rFont val="Calibri"/>
        <family val="2"/>
      </rPr>
      <t>C.3</t>
    </r>
  </si>
  <si>
    <r>
      <rPr>
        <sz val="11"/>
        <color rgb="FF000000"/>
        <rFont val="Calibri"/>
        <family val="2"/>
      </rPr>
      <t>Rochtain ar sheirbhísí diagnóiseacha le haghaidh éigeandálaí</t>
    </r>
  </si>
  <si>
    <r>
      <rPr>
        <sz val="11"/>
        <color rgb="FF000000"/>
        <rFont val="Calibri"/>
        <family val="2"/>
      </rPr>
      <t>• Rochtain ar mhearsheirbhísí diagnóiseacha i gcás éigeandálaí ar leibhéal an phobail</t>
    </r>
  </si>
  <si>
    <r>
      <rPr>
        <sz val="11"/>
        <color rgb="FF000000"/>
        <rFont val="Calibri"/>
        <family val="2"/>
      </rPr>
      <t>• Inniúlachtaí saotharlainne le haghaidh seirbhísí diagnóiseacha i gcás éigeandálaí</t>
    </r>
  </si>
  <si>
    <r>
      <rPr>
        <sz val="11"/>
        <color rgb="FF000000"/>
        <rFont val="Calibri"/>
        <family val="2"/>
      </rPr>
      <t>• Cúnamh agus treoir theicniúil chun seirbhísí diagnóiseacha agus saotharlainne a fhorbairt in earnálacha sláinte poiblí agus ainmhithe le haghaidh éigeandálaí</t>
    </r>
  </si>
  <si>
    <r>
      <rPr>
        <sz val="11"/>
        <color rgb="FF000000"/>
        <rFont val="Calibri"/>
        <family val="2"/>
      </rPr>
      <t>• Inniúlachtaí soghluaiste le haghaidh imscaradh a dhéanamh ar sheirbhísí i gcás éigeandálaí (e.g. saotharlanna sláinte poiblí agus ainmhithe, feistí monatóireachta comhshaoil, trealamh dí-éillithe)</t>
    </r>
  </si>
  <si>
    <r>
      <rPr>
        <sz val="11"/>
        <color rgb="FF000000"/>
        <rFont val="Calibri"/>
        <family val="2"/>
      </rPr>
      <t>• Comhaontuithe agus sásraí chun samplaí a roinnt agus a thástáil</t>
    </r>
  </si>
  <si>
    <r>
      <rPr>
        <sz val="11"/>
        <color rgb="FF000000"/>
        <rFont val="Calibri"/>
        <family val="2"/>
      </rPr>
      <t>• Cumas tagartha réigiúnach saotharlainne le haghaidh éigeandálaí</t>
    </r>
  </si>
  <si>
    <r>
      <rPr>
        <sz val="11"/>
        <color rgb="FF000000"/>
        <rFont val="Calibri"/>
        <family val="2"/>
      </rPr>
      <t>C.4</t>
    </r>
  </si>
  <si>
    <r>
      <rPr>
        <sz val="11"/>
        <color rgb="FF000000"/>
        <rFont val="Calibri"/>
        <family val="2"/>
      </rPr>
      <t>Ullmhacht éigeandála agus leanúnachas seirbhísí bunúsacha, seirbhísí éigeandála agus áiseanna sláinte</t>
    </r>
  </si>
  <si>
    <r>
      <rPr>
        <sz val="11"/>
        <color rgb="FF000000"/>
        <rFont val="Calibri"/>
        <family val="2"/>
      </rPr>
      <t xml:space="preserve">• </t>
    </r>
    <r>
      <rPr>
        <sz val="11"/>
        <color rgb="FF000000"/>
        <rFont val="Calibri"/>
        <family val="2"/>
      </rPr>
      <t>Infhaighteacht agus rochtain ar sheirbhísí éigeandála speisialaithe a thugann aghaidh ar bhacainní fisiciúla, airgeadais agus cultúrtha</t>
    </r>
  </si>
  <si>
    <r>
      <rPr>
        <sz val="11"/>
        <color rgb="FF000000"/>
        <rFont val="Calibri"/>
        <family val="2"/>
      </rPr>
      <t xml:space="preserve">• </t>
    </r>
    <r>
      <rPr>
        <sz val="11"/>
        <color rgb="FF000000"/>
        <rFont val="Calibri"/>
        <family val="2"/>
      </rPr>
      <t>Córais sláinte éigeandála agus seirbhísí speisialaithe (e.g. bainistiú ollthaismí) in earnáil na sláinte, na sláinte tréidliachta agus in earnálacha eile</t>
    </r>
  </si>
  <si>
    <r>
      <rPr>
        <sz val="11"/>
        <color rgb="FF000000"/>
        <rFont val="Calibri"/>
        <family val="2"/>
      </rPr>
      <t xml:space="preserve">• </t>
    </r>
    <r>
      <rPr>
        <sz val="11"/>
        <color rgb="FF000000"/>
        <rFont val="Calibri"/>
        <family val="2"/>
      </rPr>
      <t>Cúnamh agus treoir theicniúil maidir le bainistíocht chliniciúil agus seirbhísí sláinte a bhaineann go díreach le hullmhacht éigeandála agus le pleanáil leanúnachais</t>
    </r>
  </si>
  <si>
    <r>
      <rPr>
        <sz val="11"/>
        <color rgb="FF000000"/>
        <rFont val="Calibri"/>
        <family val="2"/>
      </rPr>
      <t>• Pleananna leanúnachais maidir le rochtain ar shláinte pobail agus seirbhísí bunúsacha in earnálacha eile i gcásanna éigeandála</t>
    </r>
  </si>
  <si>
    <r>
      <rPr>
        <sz val="11"/>
        <color rgb="FF000000"/>
        <rFont val="Calibri"/>
        <family val="2"/>
      </rPr>
      <t>• Pleananna leanúnachais do sheirbhísí sláinte agus bunúsacha in earnálacha eile i gcásanna éigeandála</t>
    </r>
  </si>
  <si>
    <r>
      <rPr>
        <sz val="11"/>
        <color rgb="FF000000"/>
        <rFont val="Calibri"/>
        <family val="2"/>
      </rPr>
      <t>• Tionscnamh maidir le hOspidéil Shábháilte</t>
    </r>
  </si>
  <si>
    <r>
      <rPr>
        <sz val="11"/>
        <color rgb="FF000000"/>
        <rFont val="Calibri"/>
        <family val="2"/>
      </rPr>
      <t>• Ullmhacht éigeandála saoráidí sláinte</t>
    </r>
  </si>
  <si>
    <r>
      <rPr>
        <sz val="11"/>
        <color rgb="FF000000"/>
        <rFont val="Calibri"/>
        <family val="2"/>
      </rPr>
      <t>• Ullmhacht éigeandála ospidéal agus bonneagair i gcláir um ospidéil shábháilte</t>
    </r>
  </si>
  <si>
    <r>
      <rPr>
        <sz val="11"/>
        <color rgb="FF000000"/>
        <rFont val="Calibri"/>
        <family val="2"/>
      </rPr>
      <t>• Treoir agus prótacail chliniciúla</t>
    </r>
  </si>
  <si>
    <r>
      <rPr>
        <sz val="11"/>
        <color rgb="FF000000"/>
        <rFont val="Calibri"/>
        <family val="2"/>
      </rPr>
      <t>C.5</t>
    </r>
  </si>
  <si>
    <r>
      <rPr>
        <sz val="11"/>
        <color rgb="FF000000"/>
        <rFont val="Calibri"/>
        <family val="2"/>
      </rPr>
      <t>Cumarsáid riosca leis na páirtithe leasmhara ar fad d’ullmhacht éigeandála</t>
    </r>
  </si>
  <si>
    <r>
      <rPr>
        <sz val="11"/>
        <color rgb="FF000000"/>
        <rFont val="Calibri"/>
        <family val="2"/>
      </rPr>
      <t xml:space="preserve">• </t>
    </r>
    <r>
      <rPr>
        <sz val="11"/>
        <color rgb="FF000000"/>
        <rFont val="Calibri"/>
        <family val="2"/>
      </rPr>
      <t>Cumarsáid riosca an phobail d'ullmhacht éigeandála</t>
    </r>
  </si>
  <si>
    <r>
      <rPr>
        <sz val="11"/>
        <color rgb="FF000000"/>
        <rFont val="Calibri"/>
        <family val="2"/>
      </rPr>
      <t xml:space="preserve">• </t>
    </r>
    <r>
      <rPr>
        <sz val="11"/>
        <color rgb="FF000000"/>
        <rFont val="Calibri"/>
        <family val="2"/>
      </rPr>
      <t>Sásraí comhordúcháin agus straitéisí ar fud earnálacha do chumarsáid riosca agus slógadh sóisialta i gcás éigeandálaí</t>
    </r>
  </si>
  <si>
    <r>
      <rPr>
        <sz val="11"/>
        <color rgb="FF000000"/>
        <rFont val="Calibri"/>
        <family val="2"/>
      </rPr>
      <t xml:space="preserve">• </t>
    </r>
    <r>
      <rPr>
        <sz val="11"/>
        <color rgb="FF000000"/>
        <rFont val="Calibri"/>
        <family val="2"/>
      </rPr>
      <t>Straitéisí agus sásraí cumarsáide idirghníomhaireachta comhordaithe do chumarsáid phoiblí agus oifigiúil</t>
    </r>
  </si>
  <si>
    <r>
      <rPr>
        <sz val="11"/>
        <color rgb="FF000000"/>
        <rFont val="Calibri"/>
        <family val="2"/>
      </rPr>
      <t xml:space="preserve">• </t>
    </r>
    <r>
      <rPr>
        <sz val="11"/>
        <color rgb="FF000000"/>
        <rFont val="Calibri"/>
        <family val="2"/>
      </rPr>
      <t>Feasacht an phobail maidir le cleachtais chosanta sláinte i gcás éigeandálaí</t>
    </r>
  </si>
  <si>
    <r>
      <rPr>
        <sz val="11"/>
        <color rgb="FF000000"/>
        <rFont val="Calibri"/>
        <family val="2"/>
      </rPr>
      <t xml:space="preserve">• </t>
    </r>
    <r>
      <rPr>
        <sz val="11"/>
        <color rgb="FF000000"/>
        <rFont val="Calibri"/>
        <family val="2"/>
      </rPr>
      <t>Gníomhaíochtaí chun tacú le hullmhacht éigeandála pobail</t>
    </r>
  </si>
  <si>
    <r>
      <rPr>
        <sz val="11"/>
        <color rgb="FF000000"/>
        <rFont val="Calibri"/>
        <family val="2"/>
      </rPr>
      <t xml:space="preserve">• </t>
    </r>
    <r>
      <rPr>
        <sz val="11"/>
        <color rgb="FF000000"/>
        <rFont val="Calibri"/>
        <family val="2"/>
      </rPr>
      <t>Cúnamh teicniúil agus treoir maidir le cumarsáid riosca, slógadh sóisialta agus forbairt inniúlachtaí pobail</t>
    </r>
  </si>
  <si>
    <r>
      <rPr>
        <sz val="11"/>
        <color rgb="FF000000"/>
        <rFont val="Calibri"/>
        <family val="2"/>
      </rPr>
      <t xml:space="preserve">• </t>
    </r>
    <r>
      <rPr>
        <sz val="11"/>
        <color rgb="FF000000"/>
        <rFont val="Calibri"/>
        <family val="2"/>
      </rPr>
      <t>Straitéisí slógaidh sóisialta d'ullmhacht éigeandála</t>
    </r>
  </si>
  <si>
    <r>
      <rPr>
        <sz val="11"/>
        <color rgb="FF000000"/>
        <rFont val="Calibri"/>
        <family val="2"/>
      </rPr>
      <t>C.6</t>
    </r>
  </si>
  <si>
    <r>
      <rPr>
        <sz val="11"/>
        <color rgb="FF000000"/>
        <rFont val="Calibri"/>
        <family val="2"/>
      </rPr>
      <t>Taighde, forbairt agus meastóireacht chun ullmhacht éigeandála a chur ar an eolas agus a luathú</t>
    </r>
  </si>
  <si>
    <r>
      <rPr>
        <sz val="11"/>
        <color rgb="FF000000"/>
        <rFont val="Calibri"/>
        <family val="2"/>
      </rPr>
      <t xml:space="preserve">• </t>
    </r>
    <r>
      <rPr>
        <sz val="11"/>
        <color rgb="FF000000"/>
        <rFont val="Calibri"/>
        <family val="2"/>
      </rPr>
      <t>Díríonn taighde oibríochtúil ar ullmhacht éigeandála pobail</t>
    </r>
  </si>
  <si>
    <r>
      <rPr>
        <sz val="11"/>
        <color rgb="FF000000"/>
        <rFont val="Calibri"/>
        <family val="2"/>
      </rPr>
      <t xml:space="preserve">• </t>
    </r>
    <r>
      <rPr>
        <sz val="11"/>
        <color rgb="FF000000"/>
        <rFont val="Calibri"/>
        <family val="2"/>
      </rPr>
      <t>Comhordú le gníomhaithe náisiúnta agus idirnáisiúnta chun vacsaíní, diagnóisic, cóireálacha agus bearta eile a fhorbairt</t>
    </r>
  </si>
  <si>
    <r>
      <rPr>
        <sz val="11"/>
        <color rgb="FF000000"/>
        <rFont val="Calibri"/>
        <family val="2"/>
      </rPr>
      <t xml:space="preserve">• </t>
    </r>
    <r>
      <rPr>
        <sz val="11"/>
        <color rgb="FF000000"/>
        <rFont val="Calibri"/>
        <family val="2"/>
      </rPr>
      <t>Comhordú domhanda ar mhearfhorbairt vacsaíní, diagnóisic, cóireálacha agus bearta eile (e.g. Treoirphlean EDS maidir le Taighde agus Forbairt)</t>
    </r>
  </si>
  <si>
    <r>
      <rPr>
        <sz val="11"/>
        <color rgb="FF000000"/>
        <rFont val="Calibri"/>
        <family val="2"/>
      </rPr>
      <t>• Measúnú ar ullmhacht éigeandála ar leibhéal an phobail</t>
    </r>
  </si>
  <si>
    <r>
      <rPr>
        <sz val="11"/>
        <color rgb="FF000000"/>
        <rFont val="Calibri"/>
        <family val="2"/>
      </rPr>
      <t>• Fianaise chun treoir theicniúil a fhorbairt d'ullmhacht éigeandála agus do ghalair a thagann chun cinn</t>
    </r>
  </si>
  <si>
    <r>
      <rPr>
        <sz val="11"/>
        <color rgb="FF000000"/>
        <rFont val="Calibri"/>
        <family val="2"/>
      </rPr>
      <t xml:space="preserve">• </t>
    </r>
    <r>
      <rPr>
        <sz val="11"/>
        <color rgb="FF000000"/>
        <rFont val="Calibri"/>
        <family val="2"/>
      </rPr>
      <t>Fianaise chun treoir theicniúil a fhorbairt d'ullmhacht éigeandála agus do shaincheisteanna sláinte atá ag teacht chun cinn</t>
    </r>
  </si>
  <si>
    <r>
      <rPr>
        <sz val="11"/>
        <color rgb="FF000000"/>
        <rFont val="Calibri"/>
        <family val="2"/>
      </rPr>
      <t>• Measúnú tíre ar ullmhacht éigeandála</t>
    </r>
  </si>
  <si>
    <r>
      <rPr>
        <sz val="11"/>
        <color rgb="FF000000"/>
        <rFont val="Calibri"/>
        <family val="2"/>
      </rPr>
      <t>• Taighde domhanda agus réigiúnach, staidéar costais-tairbhe agus meastóireacht ar ullmhacht éigeandála</t>
    </r>
  </si>
  <si>
    <r>
      <rPr>
        <i/>
        <sz val="11"/>
        <rFont val="Calibri"/>
        <family val="2"/>
      </rPr>
      <t>Acmhainní – daonna, airgeadais, lóistíochta agus soláthairtí</t>
    </r>
  </si>
  <si>
    <r>
      <rPr>
        <sz val="11"/>
        <color rgb="FF000000"/>
        <rFont val="Calibri"/>
        <family val="2"/>
      </rPr>
      <t>R.1</t>
    </r>
  </si>
  <si>
    <r>
      <rPr>
        <sz val="11"/>
        <color rgb="FF000000"/>
        <rFont val="Calibri"/>
        <family val="2"/>
      </rPr>
      <t>Acmhainní airgeadais d'ullmhacht éigeandála agus maoiniú teagmhasach le haghaidh freagartha éigeandála</t>
    </r>
  </si>
  <si>
    <r>
      <rPr>
        <sz val="11"/>
        <color rgb="FF000000"/>
        <rFont val="Calibri"/>
        <family val="2"/>
      </rPr>
      <t xml:space="preserve">• </t>
    </r>
    <r>
      <rPr>
        <sz val="11"/>
        <color rgb="FF000000"/>
        <rFont val="Calibri"/>
        <family val="2"/>
      </rPr>
      <t>Infhaighteacht agus rochtain ar bhuiséid agus acmhainní eile le haghaidh ullmhachta éigeandála</t>
    </r>
  </si>
  <si>
    <r>
      <rPr>
        <sz val="11"/>
        <color rgb="FF000000"/>
        <rFont val="Calibri"/>
        <family val="2"/>
      </rPr>
      <t xml:space="preserve">• </t>
    </r>
    <r>
      <rPr>
        <sz val="11"/>
        <color rgb="FF000000"/>
        <rFont val="Calibri"/>
        <family val="2"/>
      </rPr>
      <t>Cistiú intíre tiomanta do thosaíochtaí ullmhachta éigeandála ó mhaoiniú sláinte náisiúnta, buiséid sláinte rialta agus buiséid éigeandála</t>
    </r>
  </si>
  <si>
    <r>
      <rPr>
        <sz val="11"/>
        <color rgb="FF000000"/>
        <rFont val="Calibri"/>
        <family val="2"/>
      </rPr>
      <t xml:space="preserve">• </t>
    </r>
    <r>
      <rPr>
        <sz val="11"/>
        <color rgb="FF000000"/>
        <rFont val="Calibri"/>
        <family val="2"/>
      </rPr>
      <t>Cistiú idirnáisiúnta ailínithe go díreach le pleananna agus tosaíochtaí ullmhachta tíre</t>
    </r>
  </si>
  <si>
    <r>
      <rPr>
        <sz val="11"/>
        <color rgb="FF000000"/>
        <rFont val="Calibri"/>
        <family val="2"/>
      </rPr>
      <t>• Infhaighteacht agus rochtain ar chistí teagmhasacha éigeandála</t>
    </r>
  </si>
  <si>
    <r>
      <rPr>
        <sz val="11"/>
        <color rgb="FF000000"/>
        <rFont val="Calibri"/>
        <family val="2"/>
      </rPr>
      <t>• Sásraí maoinithe teagmhasacha a bhunú agus a chur ar fáil d’fhreagairt éigeandála</t>
    </r>
  </si>
  <si>
    <r>
      <rPr>
        <sz val="11"/>
        <color rgb="FF000000"/>
        <rFont val="Calibri"/>
        <family val="2"/>
      </rPr>
      <t xml:space="preserve">• </t>
    </r>
    <r>
      <rPr>
        <sz val="11"/>
        <color rgb="FF000000"/>
        <rFont val="Calibri"/>
        <family val="2"/>
      </rPr>
      <t>Maoiniú teagmhasach ilearnála agus eagrúcháin le haghaidh éigeandálaí</t>
    </r>
  </si>
  <si>
    <r>
      <rPr>
        <sz val="11"/>
        <color rgb="FF000000"/>
        <rFont val="Calibri"/>
        <family val="2"/>
      </rPr>
      <t>R.2</t>
    </r>
  </si>
  <si>
    <r>
      <rPr>
        <sz val="11"/>
        <color rgb="FF000000"/>
        <rFont val="Calibri"/>
        <family val="2"/>
      </rPr>
      <t>Acmhainní daonna tiomnaithe, oilte agus feistithe le haghaidh éigeandálaí</t>
    </r>
  </si>
  <si>
    <r>
      <rPr>
        <sz val="11"/>
        <color rgb="FF000000"/>
        <rFont val="Calibri"/>
        <family val="2"/>
      </rPr>
      <t xml:space="preserve">• </t>
    </r>
    <r>
      <rPr>
        <sz val="11"/>
        <color rgb="FF000000"/>
        <rFont val="Calibri"/>
        <family val="2"/>
      </rPr>
      <t>Oiliúint oibrithe sláinte in ullmhacht éigeandála ilghuaise</t>
    </r>
  </si>
  <si>
    <r>
      <rPr>
        <sz val="11"/>
        <color rgb="FF000000"/>
        <rFont val="Calibri"/>
        <family val="2"/>
      </rPr>
      <t xml:space="preserve">• </t>
    </r>
    <r>
      <rPr>
        <sz val="11"/>
        <color rgb="FF000000"/>
        <rFont val="Calibri"/>
        <family val="2"/>
      </rPr>
      <t>Cuimsítear i gcúrsaí oiliúna ilghuaise ilearnála an tsláinte</t>
    </r>
  </si>
  <si>
    <r>
      <rPr>
        <sz val="11"/>
        <color rgb="FF000000"/>
        <rFont val="Calibri"/>
        <family val="2"/>
      </rPr>
      <t xml:space="preserve">• </t>
    </r>
    <r>
      <rPr>
        <sz val="11"/>
        <color rgb="FF000000"/>
        <rFont val="Calibri"/>
        <family val="2"/>
      </rPr>
      <t>Treoir theicniúil agus cúnamh d'ullmhacht lucht oibre éigeandála sláinte réigiúnach agus domhanda (lena n-áirítear foirne agus linnte saineolaithe)</t>
    </r>
  </si>
  <si>
    <r>
      <rPr>
        <sz val="11"/>
        <color rgb="FF000000"/>
        <rFont val="Calibri"/>
        <family val="2"/>
      </rPr>
      <t xml:space="preserve">• </t>
    </r>
    <r>
      <rPr>
        <sz val="11"/>
        <color rgb="FF000000"/>
        <rFont val="Calibri"/>
        <family val="2"/>
      </rPr>
      <t>Oiliúint ilpháirtithe leasmhara ar oibrithe deonacha éigeandála pobail maidir le gnéithe sláinte a bhaineann le héigeandálaí</t>
    </r>
  </si>
  <si>
    <r>
      <rPr>
        <sz val="11"/>
        <color rgb="FF000000"/>
        <rFont val="Calibri"/>
        <family val="2"/>
      </rPr>
      <t xml:space="preserve">• </t>
    </r>
    <r>
      <rPr>
        <sz val="11"/>
        <color rgb="FF000000"/>
        <rFont val="Calibri"/>
        <family val="2"/>
      </rPr>
      <t>Foireann speisialaithe a bhunú agus a chothabháil (e.g foirne leighis éigeandála, foirne mearfhreagartha) agus linnte saineolaithe</t>
    </r>
  </si>
  <si>
    <r>
      <rPr>
        <sz val="11"/>
        <color rgb="FF000000"/>
        <rFont val="Calibri"/>
        <family val="2"/>
      </rPr>
      <t>• Oiliúint réamh-imlonnaithe</t>
    </r>
  </si>
  <si>
    <r>
      <rPr>
        <sz val="11"/>
        <color rgb="FF000000"/>
        <rFont val="Calibri"/>
        <family val="2"/>
      </rPr>
      <t>• Cuimsítear i bpleananna forbartha lucht oibre sláinte feidhmeanna a bhaineann le héigeandálaí, aghaidh a thabhairt ar easpa scileanna agus áirítear ann na hearnálacha poiblí, príobháideacha agus na sochaí sibhialta</t>
    </r>
  </si>
  <si>
    <r>
      <rPr>
        <sz val="11"/>
        <color rgb="FF000000"/>
        <rFont val="Calibri"/>
        <family val="2"/>
      </rPr>
      <t>• Comhaontuithe idir tíortha le haghaidh inniúlachta borrtha</t>
    </r>
  </si>
  <si>
    <r>
      <rPr>
        <sz val="11"/>
        <color rgb="FF000000"/>
        <rFont val="Calibri"/>
        <family val="2"/>
      </rPr>
      <t>R.3</t>
    </r>
  </si>
  <si>
    <r>
      <rPr>
        <sz val="11"/>
        <color rgb="FF000000"/>
        <rFont val="Calibri"/>
        <family val="2"/>
      </rPr>
      <t>Sásraí lóistíochta agus soláthairtí riachtanacha ar mhaithe le sláinte</t>
    </r>
  </si>
  <si>
    <r>
      <rPr>
        <sz val="11"/>
        <color rgb="FF000000"/>
        <rFont val="Calibri"/>
        <family val="2"/>
      </rPr>
      <t xml:space="preserve">• </t>
    </r>
    <r>
      <rPr>
        <sz val="11"/>
        <color rgb="FF000000"/>
        <rFont val="Calibri"/>
        <family val="2"/>
      </rPr>
      <t>Rochtain agus infhaighteacht ar stoic éigeandála agus ar threalamh ar leibhéal an phobail</t>
    </r>
  </si>
  <si>
    <r>
      <rPr>
        <sz val="11"/>
        <color rgb="FF000000"/>
        <rFont val="Calibri"/>
        <family val="2"/>
      </rPr>
      <t xml:space="preserve">• </t>
    </r>
    <r>
      <rPr>
        <sz val="11"/>
        <color rgb="FF000000"/>
        <rFont val="Calibri"/>
        <family val="2"/>
      </rPr>
      <t>Córais agus comhaontuithe maidir le stoc-charnadh agus cothabháil vacsaíní (lena n-áirítear slabhra fuar), frithnimheanna, sampláil, diagnóisic, TCP agus soláthairtí riachtanacha eile</t>
    </r>
  </si>
  <si>
    <r>
      <rPr>
        <sz val="11"/>
        <color rgb="FF000000"/>
        <rFont val="Calibri"/>
        <family val="2"/>
      </rPr>
      <t xml:space="preserve">• </t>
    </r>
    <r>
      <rPr>
        <sz val="11"/>
        <color rgb="FF000000"/>
        <rFont val="Calibri"/>
        <family val="2"/>
      </rPr>
      <t>Comhaontuithe maidir le beartú tosaíochta domhanda agus dáileadh príomhsholáthairtí i gcás éigeandálaí</t>
    </r>
  </si>
  <si>
    <r>
      <rPr>
        <sz val="11"/>
        <color rgb="FF000000"/>
        <rFont val="Calibri"/>
        <family val="2"/>
      </rPr>
      <t xml:space="preserve">• </t>
    </r>
    <r>
      <rPr>
        <sz val="11"/>
        <color rgb="FF000000"/>
        <rFont val="Calibri"/>
        <family val="2"/>
      </rPr>
      <t>Ullmhacht éigeandála na gcóras lóistíochta chun tacú le sláinte in éigeandálaí</t>
    </r>
  </si>
  <si>
    <r>
      <rPr>
        <sz val="11"/>
        <color rgb="FF000000"/>
        <rFont val="Calibri"/>
        <family val="2"/>
      </rPr>
      <t xml:space="preserve">• </t>
    </r>
    <r>
      <rPr>
        <sz val="11"/>
        <color rgb="FF000000"/>
        <rFont val="Calibri"/>
        <family val="2"/>
      </rPr>
      <t>Stoc-charnadh domhanda agus réigiúnach, réamhshuíomh agus ullmhacht na gcóras lóistíochta chun soláthairtí riachtanacha a dháileadh i gcás éigeandálaí</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</si>
  <si>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</si>
  <si>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</si>
  <si>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</si>
  <si>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</si>
  <si>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</si>
  <si>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</si>
  <si>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</si>
  <si>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</si>
  <si>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</si>
  <si>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</si>
  <si>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</si>
  <si>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</si>
  <si>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</si>
  <si>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</si>
  <si>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</si>
  <si>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</si>
  <si>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</si>
  <si>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</si>
  <si>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</si>
  <si>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</si>
  <si>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</si>
  <si>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</si>
  <si>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</si>
  <si>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</si>
  <si>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</si>
  <si>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</si>
  <si>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</si>
  <si>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</si>
  <si>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</si>
  <si>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</si>
  <si>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</si>
  <si>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</si>
  <si>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</si>
  <si>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</si>
  <si>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</si>
  <si>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</si>
  <si>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</si>
  <si>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</si>
  <si>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</si>
  <si>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</si>
  <si>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</si>
  <si>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</si>
  <si>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</si>
  <si>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</si>
  <si>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</si>
  <si>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</si>
  <si>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</si>
  <si>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</si>
  <si>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</si>
  <si>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</si>
  <si>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</si>
  <si>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</si>
  <si>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</si>
  <si>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</si>
  <si>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</si>
  <si>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</si>
  <si>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</si>
  <si>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</si>
  <si>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</si>
  <si>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</si>
  <si>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</si>
  <si>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</si>
  <si>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</si>
  <si>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</si>
  <si>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</si>
  <si>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</si>
  <si>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</si>
  <si>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</si>
  <si>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</si>
  <si>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</si>
  <si>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</si>
  <si>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</si>
  <si>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</si>
  <si>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</si>
  <si>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</si>
  <si>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</si>
  <si>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</si>
  <si>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</si>
  <si>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</si>
  <si>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</si>
  <si>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</si>
  <si>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</si>
  <si>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</si>
  <si>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</si>
  <si>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</si>
  <si>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</si>
  <si>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</si>
  <si>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</si>
  <si>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</si>
  <si>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</si>
  <si>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</si>
  <si>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</si>
  <si>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</si>
  <si>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</si>
  <si>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</si>
  <si>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</si>
  <si>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</si>
  <si>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</si>
  <si>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</si>
  <si>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</si>
  <si>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</si>
  <si>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</si>
  <si>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</si>
  <si>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</si>
  <si>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</si>
  <si>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</si>
  <si>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</si>
  <si>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</si>
  <si>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</si>
  <si>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</si>
  <si>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</si>
  <si>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</si>
  <si>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</si>
  <si>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</si>
  <si>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</si>
  <si>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</si>
  <si>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</si>
  <si>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</si>
  <si>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</si>
  <si>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</si>
  <si>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</si>
  <si>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</si>
  <si>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</si>
  <si>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</si>
  <si>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</si>
  <si>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</si>
  <si>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</si>
  <si>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</si>
  <si>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</si>
  <si>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</si>
  <si>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</si>
  <si>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</si>
  <si>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</si>
  <si>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</si>
  <si>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</si>
  <si>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</si>
  <si>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</si>
  <si>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</si>
  <si>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</si>
  <si>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</si>
  <si>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</si>
  <si>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</si>
  <si>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</si>
  <si>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</si>
  <si>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</si>
  <si>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</si>
  <si>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</si>
  <si>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</si>
  <si>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</si>
  <si>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</si>
  <si>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</si>
  <si>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</si>
  <si>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</si>
  <si>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</si>
  <si>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</si>
  <si>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</si>
  <si>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</si>
  <si>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</si>
  <si>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</si>
  <si>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</si>
  <si>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</si>
  <si>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</si>
  <si>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</si>
  <si>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</si>
  <si>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</si>
  <si>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</si>
  <si>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</si>
  <si>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</si>
  <si>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</si>
  <si>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</si>
  <si>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</si>
  <si>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</si>
  <si>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</si>
  <si>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</si>
  <si>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</si>
  <si>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</si>
  <si>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</si>
  <si>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</si>
  <si>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</si>
  <si>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</si>
  <si>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</si>
  <si>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</si>
  <si>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</si>
  <si>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</si>
  <si>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</si>
  <si>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</si>
  <si>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</si>
  <si>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</si>
  <si>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</si>
  <si>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</si>
  <si>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</si>
  <si>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</si>
  <si>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</si>
  <si>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</si>
  <si>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</si>
  <si>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</si>
  <si>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</si>
  <si>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</si>
  <si>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</si>
  <si>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</si>
  <si>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</si>
  <si>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</si>
  <si>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</si>
  <si>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</si>
  <si>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</si>
  <si>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</si>
  <si>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</si>
  <si>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</si>
  <si>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</si>
  <si>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</si>
  <si>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</si>
  <si>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</si>
  <si>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</si>
  <si>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</si>
  <si>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</si>
  <si>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</si>
  <si>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</si>
  <si>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</si>
  <si>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</si>
  <si>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</si>
  <si>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</si>
  <si>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</si>
  <si>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</si>
  <si>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</si>
  <si>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</si>
  <si>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</si>
  <si>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</si>
  <si>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</si>
  <si>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</si>
  <si>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</si>
  <si>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</si>
  <si>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</si>
  <si>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</si>
  <si>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</si>
  <si>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</si>
  <si>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</si>
  <si>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</si>
  <si>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</si>
  <si>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</si>
  <si>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</si>
  <si>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</si>
  <si>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</si>
  <si>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</si>
  <si>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</si>
  <si>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</si>
  <si>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</si>
  <si>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</si>
  <si>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</si>
  <si>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</si>
  <si>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</si>
  <si>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</si>
  <si>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</si>
  <si>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</si>
  <si>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</si>
  <si>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</si>
  <si>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</si>
  <si>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</si>
  <si>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</si>
  <si>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</si>
  <si>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</si>
  <si>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</si>
  <si>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</si>
  <si>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</si>
  <si>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</si>
  <si>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</si>
  <si>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</si>
  <si>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</si>
  <si>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</si>
  <si>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</si>
  <si>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</si>
  <si>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</si>
  <si>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</si>
  <si>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</si>
  <si>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</si>
  <si>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</si>
  <si>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</si>
  <si>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</si>
  <si>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</si>
  <si>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</si>
  <si>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</si>
  <si>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</si>
  <si>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</si>
  <si>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</si>
  <si>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</si>
  <si>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</si>
  <si>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</si>
  <si>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</si>
  <si>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</si>
  <si>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</si>
  <si>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</si>
  <si>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</si>
  <si>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</si>
  <si>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</si>
  <si>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</si>
  <si>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</si>
  <si>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</si>
  <si>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</si>
  <si>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</si>
  <si>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</si>
  <si>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</si>
  <si>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</si>
  <si>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</si>
  <si>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</si>
  <si>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</si>
  <si>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</si>
  <si>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</si>
  <si>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</si>
  <si>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</si>
  <si>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</si>
  <si>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</si>
  <si>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</si>
  <si>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</si>
  <si>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</si>
  <si>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</si>
  <si>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</si>
  <si>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</si>
  <si>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</si>
  <si>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</si>
  <si>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</si>
  <si>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</si>
  <si>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</si>
  <si>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</si>
  <si>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</si>
  <si>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</si>
  <si>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</si>
  <si>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</si>
  <si>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</si>
  <si>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</si>
  <si>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</si>
  <si>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</si>
  <si>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</si>
  <si>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</si>
  <si>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</si>
  <si>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</si>
  <si>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</si>
  <si>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</si>
  <si>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</si>
  <si>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</si>
  <si>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</si>
  <si>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</si>
  <si>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</si>
  <si>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</si>
  <si>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</si>
  <si>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</si>
  <si>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</si>
  <si>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</si>
  <si>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</si>
  <si>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</si>
  <si>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</si>
  <si>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</si>
  <si>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</si>
  <si>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</si>
  <si>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</si>
  <si>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</si>
  <si>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</si>
  <si>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</si>
  <si>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</si>
  <si>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</si>
  <si>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</si>
  <si>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</si>
  <si>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</si>
  <si>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</si>
  <si>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</si>
  <si>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</si>
  <si>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</si>
  <si>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</si>
  <si>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</si>
  <si>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</si>
  <si>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</si>
  <si>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</si>
  <si>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</si>
  <si>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</si>
  <si>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</si>
  <si>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</si>
  <si>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</si>
  <si>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</si>
  <si>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</si>
  <si>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</si>
  <si>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</si>
  <si>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</si>
  <si>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</si>
  <si>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</si>
  <si>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</si>
  <si>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</si>
  <si>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</si>
  <si>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</si>
  <si>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</si>
  <si>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</si>
  <si>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</si>
  <si>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</si>
  <si>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</si>
  <si>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</si>
  <si>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</si>
  <si>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</si>
  <si>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</si>
  <si>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</si>
  <si>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</si>
  <si>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</si>
  <si>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</si>
  <si>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</si>
  <si>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</si>
  <si>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</si>
  <si>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</si>
  <si>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</si>
  <si>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</si>
  <si>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</si>
  <si>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</si>
  <si>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</si>
  <si>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</si>
  <si>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</si>
  <si>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</si>
  <si>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</si>
  <si>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</si>
  <si>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</si>
  <si>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</si>
  <si>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</si>
  <si>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</si>
  <si>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</si>
  <si>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</si>
  <si>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</si>
  <si>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</si>
  <si>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</si>
  <si>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</si>
  <si>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</si>
  <si>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</si>
  <si>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</si>
  <si>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</si>
  <si>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</si>
  <si>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</si>
  <si>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</si>
  <si>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</si>
  <si>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</si>
  <si>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</si>
  <si>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</si>
  <si>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</si>
  <si>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</si>
  <si>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</si>
  <si>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</si>
  <si>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</si>
  <si>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</si>
  <si>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</si>
  <si>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</si>
  <si>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</si>
  <si>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</si>
  <si>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</si>
  <si>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</si>
  <si>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</si>
  <si>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</si>
  <si>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</si>
  <si>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</si>
  <si>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</si>
  <si>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</si>
  <si>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</si>
  <si>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</si>
  <si>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</si>
  <si>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</si>
  <si>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</si>
  <si>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</si>
  <si>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</si>
  <si>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</si>
  <si>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</si>
  <si>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</si>
  <si>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</si>
  <si>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</si>
  <si>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</si>
  <si>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</si>
  <si>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</si>
  <si>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</si>
  <si>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</si>
  <si>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</si>
  <si>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</si>
  <si>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</si>
  <si>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</si>
  <si>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</si>
  <si>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</si>
  <si>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Responsible authority/ies:</t>
  </si>
  <si>
    <t>Respondent/s:</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</si>
  <si>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</si>
  <si>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</si>
  <si>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</si>
  <si>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</si>
  <si>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</si>
  <si>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</si>
  <si>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</si>
  <si>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</si>
  <si>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</si>
  <si>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</si>
  <si>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</si>
  <si>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</si>
  <si>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</si>
  <si>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</si>
  <si>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</si>
  <si>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</si>
  <si>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</si>
  <si>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</si>
  <si>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</si>
  <si>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</si>
  <si>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</si>
  <si>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</si>
  <si>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</si>
  <si>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</si>
  <si>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</si>
  <si>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</si>
  <si>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</si>
  <si>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</si>
  <si>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</si>
  <si>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</si>
  <si>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</si>
  <si>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Responsible authority/ies:</t>
  </si>
  <si>
    <t>Respondent/s:</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</si>
  <si>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</si>
  <si>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</si>
  <si>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</si>
  <si>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</si>
  <si>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</si>
  <si>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</si>
  <si>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</si>
  <si>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</si>
  <si>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</si>
  <si>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</si>
  <si>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</si>
  <si>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</si>
  <si>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Responsible authority/ies:</t>
  </si>
  <si>
    <t>Respondent/s:</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</si>
  <si>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</si>
  <si>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</si>
  <si>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</si>
  <si>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</si>
  <si>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</si>
  <si>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</si>
  <si>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</si>
  <si>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</si>
  <si>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</si>
  <si>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</si>
  <si>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</si>
  <si>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</si>
  <si>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</si>
  <si>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</si>
  <si>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</si>
  <si>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</si>
  <si>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</si>
  <si>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Responsible authority/ies:</t>
  </si>
  <si>
    <t>Respondent/s:</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</si>
  <si>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</si>
  <si>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</si>
  <si>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</si>
  <si>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</si>
  <si>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</si>
  <si>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</si>
  <si>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</si>
  <si>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</si>
  <si>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</si>
  <si>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</si>
  <si>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</si>
  <si>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</si>
  <si>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</si>
  <si>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</si>
  <si>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</si>
  <si>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</si>
  <si>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Responsible authority/ies:</t>
  </si>
  <si>
    <t>Respondent/s:</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</si>
  <si>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</si>
  <si>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</si>
  <si>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</si>
  <si>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</si>
  <si>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</si>
  <si>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</si>
  <si>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</si>
  <si>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</si>
  <si>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</si>
  <si>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</si>
  <si>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</si>
  <si>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</si>
  <si>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</si>
  <si>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</si>
  <si>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</si>
  <si>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</si>
  <si>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</si>
  <si>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</si>
  <si>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</si>
  <si>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</si>
  <si>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</si>
  <si>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</si>
  <si>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</si>
  <si>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</si>
  <si>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</si>
  <si>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</si>
  <si>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</si>
  <si>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</si>
  <si>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</si>
  <si>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</si>
  <si>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</si>
  <si>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</si>
  <si>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</si>
  <si>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</si>
  <si>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</si>
  <si>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</si>
  <si>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</si>
  <si>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</si>
  <si>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</si>
  <si>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</si>
  <si>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</si>
  <si>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</si>
  <si>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</si>
  <si>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</si>
  <si>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</si>
  <si>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</si>
  <si>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Responsible authority/ies:</t>
  </si>
  <si>
    <t>Respondent/s:</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</si>
  <si>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</si>
  <si>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</si>
  <si>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</si>
  <si>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</si>
  <si>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</si>
  <si>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</si>
  <si>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</si>
  <si>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Responsible authority/ies:</t>
  </si>
  <si>
    <t>Respondent/s:</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</si>
  <si>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</si>
  <si>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</si>
  <si>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</si>
  <si>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</si>
  <si>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Roghnaigh an céatadán atá ag teastáil trí '1' a chlóscríobh isteach sa cholún comhfhreagrach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</si>
</sst>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9"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1"/>
      <color indexed="8"/>
      <name val="Calibri"/>
      <family val="2"/>
      <scheme val="minor"/>
    </font>
    <font>
      <b/>
      <sz val="20"/>
      <color rgb="FFFFFFFF"/>
      <name val="Tahoma"/>
      <family val="2"/>
    </font>
    <font>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i/>
      <sz val="11"/>
      <color rgb="FF000000"/>
      <name val="Calibri"/>
      <family val="2"/>
    </font>
    <font>
      <sz val="10"/>
      <color theme="1"/>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5" fillId="0" borderId="0" applyFill="0" applyBorder="0" applyAlignment="0" applyProtection="0"/>
    <xf numFmtId="0" fontId="14" fillId="2" borderId="0" applyNumberFormat="0" applyBorder="0" applyAlignment="0" applyProtection="0"/>
  </cellStyleXfs>
  <cellXfs count="454">
    <xf numFmtId="0" fontId="0" fillId="0" borderId="0" xfId="0" applyFont="1" applyAlignment="1"/>
    <xf numFmtId="0" fontId="63" fillId="3"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5" borderId="2" xfId="0" applyFont="1" applyFill="1" applyBorder="1" applyAlignment="1">
      <alignment horizontal="center" vertical="center" textRotation="90" wrapText="1"/>
    </xf>
    <xf numFmtId="0" fontId="22"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66" fillId="6" borderId="0" xfId="0" applyFont="1" applyFill="1" applyBorder="1" applyAlignment="1">
      <alignment horizontal="left" vertical="center"/>
    </xf>
    <xf numFmtId="0" fontId="67"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6" fillId="8" borderId="0" xfId="0" applyFont="1" applyFill="1" applyBorder="1" applyAlignment="1">
      <alignment horizontal="left" vertical="center"/>
    </xf>
    <xf numFmtId="0" fontId="0"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40" fillId="6" borderId="0" xfId="0" applyFont="1" applyFill="1" applyBorder="1" applyAlignment="1">
      <alignment horizontal="justify" vertical="center" wrapText="1"/>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0" fillId="0" borderId="0" xfId="0" applyFont="1" applyBorder="1" applyAlignment="1">
      <alignment wrapText="1"/>
    </xf>
    <xf numFmtId="0" fontId="49" fillId="3" borderId="0" xfId="0" applyFont="1" applyFill="1" applyAlignment="1" applyProtection="1">
      <alignment horizontal="center" vertical="center"/>
      <protection locked="0"/>
    </xf>
    <xf numFmtId="0" fontId="72" fillId="0" borderId="0" xfId="0" applyFont="1" applyAlignment="1">
      <alignment horizontal="left" vertical="top" wrapText="1"/>
    </xf>
    <xf numFmtId="0" fontId="72" fillId="0" borderId="0" xfId="0" applyFont="1" applyAlignment="1">
      <alignment vertical="top" wrapText="1"/>
    </xf>
    <xf numFmtId="0" fontId="13" fillId="7" borderId="0" xfId="0" applyFont="1" applyFill="1" applyAlignment="1" applyProtection="1">
      <alignment horizontal="center"/>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horizontal="center" vertical="center"/>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15" fillId="0" borderId="0" xfId="0" applyFont="1" applyBorder="1" applyAlignment="1">
      <alignment wrapText="1"/>
    </xf>
    <xf numFmtId="0" fontId="0" fillId="26" borderId="65"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7" xfId="0" applyFont="1" applyFill="1" applyBorder="1" applyAlignment="1">
      <alignment horizontal="left" vertical="top" wrapText="1"/>
    </xf>
    <xf numFmtId="0" fontId="0" fillId="9" borderId="29" xfId="0" applyFont="1" applyFill="1" applyBorder="1" applyAlignment="1">
      <alignment horizontal="left" vertical="top" wrapText="1"/>
    </xf>
    <xf numFmtId="0" fontId="0" fillId="9" borderId="30"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0"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63"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52" fillId="26" borderId="26" xfId="0" applyFont="1" applyFill="1" applyBorder="1" applyAlignment="1">
      <alignment horizontal="left" vertical="top" wrapText="1"/>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27" fillId="19" borderId="0" xfId="0" applyFont="1" applyFill="1" applyBorder="1" applyAlignment="1">
      <alignment horizontal="center"/>
    </xf>
    <xf numFmtId="0" fontId="0" fillId="4" borderId="0" xfId="0" applyFont="1" applyFill="1" applyBorder="1" applyAlignment="1">
      <alignment horizontal="left" vertical="top" wrapText="1"/>
    </xf>
    <xf numFmtId="0" fontId="13" fillId="3"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8" fillId="19" borderId="0" xfId="0" applyFont="1" applyFill="1" applyBorder="1" applyAlignment="1">
      <alignment horizontal="left" vertical="center"/>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55" fillId="27" borderId="66" xfId="0" applyFont="1" applyFill="1" applyBorder="1" applyAlignment="1">
      <alignment vertical="center" wrapText="1"/>
    </xf>
    <xf numFmtId="0" fontId="0" fillId="27" borderId="66"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27" borderId="32" xfId="0" applyFont="1" applyFill="1" applyBorder="1" applyAlignment="1">
      <alignment horizontal="center"/>
    </xf>
    <xf numFmtId="0" fontId="7" fillId="7" borderId="0" xfId="0" applyFont="1" applyFill="1" applyBorder="1" applyAlignment="1">
      <alignment horizontal="left" vertical="center" wrapText="1"/>
    </xf>
    <xf numFmtId="0" fontId="98" fillId="8" borderId="0" xfId="0" applyFont="1" applyFill="1" applyBorder="1" applyAlignment="1" applyProtection="1">
      <alignment horizontal="center" vertical="center"/>
      <protection locked="0"/>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28"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Achoimre!$E$34:$E$40</c:f>
              <c:strCache>
                <c:ptCount val="7"/>
                <c:pt idx="0">
                  <c:v>Ullmhúcháin réamh-theagmhais agus rialachas</c:v>
                </c:pt>
                <c:pt idx="1">
                  <c:v>Acmhainní: lucht oibre oilte</c:v>
                </c:pt>
                <c:pt idx="2">
                  <c:v>Cumas tacaíochta: faireachas</c:v>
                </c:pt>
                <c:pt idx="3">
                  <c:v>Cumas tacaíochta: measúnú riosca</c:v>
                </c:pt>
                <c:pt idx="4">
                  <c:v>Bainistíocht freagartha teagmhais</c:v>
                </c:pt>
                <c:pt idx="5">
                  <c:v>Athbhreithniú iar-theagmhais</c:v>
                </c:pt>
                <c:pt idx="6">
                  <c:v>Cur chun feidhme na gceachtanna a foghlaimíodh</c:v>
                </c:pt>
              </c:strCache>
            </c:strRef>
          </c:cat>
          <c:val>
            <c:numRef>
              <c:f>Achoimre!$G$34:$G$40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7A4-4336-95DD-E05807018BEF}"/>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Achoimre!$E$46:$E$52</c:f>
              <c:strCache>
                <c:ptCount val="7"/>
                <c:pt idx="0">
                  <c:v>Ullmhúcháin réamh-theagmhais agus rialachas</c:v>
                </c:pt>
                <c:pt idx="1">
                  <c:v>Acmhainní: lucht oibre oilte</c:v>
                </c:pt>
                <c:pt idx="2">
                  <c:v>Cumas tacaíochta: faireachas</c:v>
                </c:pt>
                <c:pt idx="3">
                  <c:v>Cumas tacaíochta: measúnú riosca</c:v>
                </c:pt>
                <c:pt idx="4">
                  <c:v>Bainistíocht freagartha teagmhais</c:v>
                </c:pt>
                <c:pt idx="5">
                  <c:v>Athbhreithniú iar-theagmhais</c:v>
                </c:pt>
                <c:pt idx="6">
                  <c:v>Cur chun feidhme na gceachtanna a foghlaimíodh</c:v>
                </c:pt>
              </c:strCache>
            </c:strRef>
          </c:cat>
          <c:val>
            <c:numRef>
              <c:f>Achoimre!$G$46:$G$52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0C2-4421-93DE-D6AF40F24F24}"/>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FBAF-4E40-B6FA-D9098BB37A26}"/>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FBAF-4E40-B6FA-D9098BB37A26}"/>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FBAF-4E40-B6FA-D9098BB37A26}"/>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AF-4E40-B6FA-D9098BB37A26}"/>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FBAF-4E40-B6FA-D9098BB37A26}"/>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Achoimre'!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An chéad cheann eile</a:t>
          </a:r>
        </a:p>
      </xdr:txBody>
    </xdr:sp>
    <xdr:clientData/>
  </xdr:twoCellAnchor>
  <xdr:twoCellAnchor>
    <xdr:from>
      <xdr:col>3</xdr:col>
      <xdr:colOff>1210289</xdr:colOff>
      <xdr:row>6</xdr:row>
      <xdr:rowOff>739787</xdr:rowOff>
    </xdr:from>
    <xdr:to>
      <xdr:col>4</xdr:col>
      <xdr:colOff>3085951</xdr:colOff>
      <xdr:row>8</xdr:row>
      <xdr:rowOff>533995</xdr:rowOff>
    </xdr:to>
    <xdr:sp macro="" textlink="" fLocksText="0">
      <xdr:nvSpPr>
        <xdr:cNvPr id="3330" name="Ring 4"/>
        <xdr:cNvSpPr/>
      </xdr:nvSpPr>
      <xdr:spPr>
        <a:xfrm rot="9975368">
          <a:off x="2266950" y="3067050"/>
          <a:ext cx="3152775" cy="3190875"/>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266700</xdr:colOff>
      <xdr:row>6</xdr:row>
      <xdr:rowOff>1651000</xdr:rowOff>
    </xdr:from>
    <xdr:ext cx="2752725" cy="409575"/>
    <xdr:sp macro="" textlink="">
      <xdr:nvSpPr>
        <xdr:cNvPr id="1852675" name="Tekstvak 19"/>
        <xdr:cNvSpPr txBox="1">
          <a:spLocks noChangeArrowheads="1"/>
        </xdr:cNvSpPr>
      </xdr:nvSpPr>
      <xdr:spPr bwMode="auto">
        <a:xfrm rot="10800000">
          <a:off x="2584450" y="4270375"/>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spAutoFit/>
        </a:bodyPr>
        <a:lstStyle/>
        <a:p>
          <a:pPr algn="ctr" rtl="0"/>
          <a:r>
            <a:rPr lang="en-US" sz="2400">
              <a:solidFill>
                <a:srgbClr val="000000"/>
              </a:solidFill>
              <a:latin typeface="Verdana"/>
              <a:ea typeface="Verdana"/>
            </a:rPr>
            <a:t>Iar-theagmhas</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Faireachas</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Bainistiú riosca agus géarchéime</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Measúnú riosca</a:t>
          </a:r>
          <a:r>
            <a:rPr lang="en-US" sz="1200"/>
            <a:t>
</a:t>
          </a:r>
        </a:p>
      </xdr:txBody>
    </xdr:sp>
    <xdr:clientData/>
  </xdr:twoCellAnchor>
  <xdr:twoCellAnchor>
    <xdr:from>
      <xdr:col>2</xdr:col>
      <xdr:colOff>0</xdr:colOff>
      <xdr:row>6</xdr:row>
      <xdr:rowOff>1730350</xdr:rowOff>
    </xdr:from>
    <xdr:to>
      <xdr:col>3</xdr:col>
      <xdr:colOff>980524</xdr:colOff>
      <xdr:row>6</xdr:row>
      <xdr:rowOff>2587625</xdr:rowOff>
    </xdr:to>
    <xdr:sp macro="" textlink="" fLocksText="0">
      <xdr:nvSpPr>
        <xdr:cNvPr id="3335" name="Rounded Rectangle 64"/>
        <xdr:cNvSpPr/>
      </xdr:nvSpPr>
      <xdr:spPr>
        <a:xfrm>
          <a:off x="508000" y="4349725"/>
          <a:ext cx="1520274" cy="857275"/>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Cur chun feidhme na gceachtanna a foghlaimíodh</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Meastóireacht iar-theagmhais</a:t>
          </a:r>
          <a:r>
            <a:rPr lang="en-US" sz="1200"/>
            <a:t>
</a:t>
          </a:r>
        </a:p>
      </xdr:txBody>
    </xdr:sp>
    <xdr:clientData/>
  </xdr:twoCellAnchor>
  <xdr:oneCellAnchor>
    <xdr:from>
      <xdr:col>4</xdr:col>
      <xdr:colOff>1254125</xdr:colOff>
      <xdr:row>6</xdr:row>
      <xdr:rowOff>3175000</xdr:rowOff>
    </xdr:from>
    <xdr:ext cx="1466850" cy="419100"/>
    <xdr:sp macro="" textlink="">
      <xdr:nvSpPr>
        <xdr:cNvPr id="1852682" name="Tekstvak 19"/>
        <xdr:cNvSpPr txBox="1">
          <a:spLocks noChangeArrowheads="1"/>
        </xdr:cNvSpPr>
      </xdr:nvSpPr>
      <xdr:spPr bwMode="auto">
        <a:xfrm rot="-2179498">
          <a:off x="3571875" y="5794375"/>
          <a:ext cx="1466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spAutoFit/>
        </a:bodyPr>
        <a:lstStyle/>
        <a:p>
          <a:pPr algn="r" rtl="0"/>
          <a:r>
            <a:rPr lang="en-US" sz="2400" b="1">
              <a:solidFill>
                <a:srgbClr val="FFFFFF"/>
              </a:solidFill>
              <a:latin typeface="Verdana"/>
              <a:ea typeface="Verdana"/>
            </a:rPr>
            <a:t>Teagmhas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Tógáil agus cothabháil acmhainní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664666</xdr:colOff>
      <xdr:row>7</xdr:row>
      <xdr:rowOff>162223</xdr:rowOff>
    </xdr:from>
    <xdr:to>
      <xdr:col>4</xdr:col>
      <xdr:colOff>1192839</xdr:colOff>
      <xdr:row>8</xdr:row>
      <xdr:rowOff>249585</xdr:rowOff>
    </xdr:to>
    <xdr:sp macro="" textlink="" fLocksText="0">
      <xdr:nvSpPr>
        <xdr:cNvPr id="3342" name="Right Arrow 71"/>
        <xdr:cNvSpPr/>
      </xdr:nvSpPr>
      <xdr:spPr>
        <a:xfrm rot="-9119546">
          <a:off x="3000375" y="5695950"/>
          <a:ext cx="523875"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Rialachas</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An chéad cheann eile</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An chéad cheann eile</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An chéad cheann eile</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An chéad cheann eile</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An chéad cheann eile</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An chéad cheann eile</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An chéad cheann eile</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An chéad cheann eile</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17" customWidth="1"/>
    <col min="2" max="2" width="46.5703125" style="17" customWidth="1"/>
    <col min="3" max="3" width="6.140625" style="17" customWidth="1"/>
    <col min="4" max="4" width="56.7109375" style="17" customWidth="1"/>
    <col min="5" max="5" width="5.7109375" style="17" customWidth="1"/>
    <col min="6" max="6" width="94.7109375" style="17" customWidth="1"/>
    <col min="7" max="7" width="4.5703125" style="17" customWidth="1"/>
    <col min="8" max="8" width="18.28515625" style="17" customWidth="1"/>
    <col min="9" max="16384" width="11.42578125" style="17"/>
  </cols>
  <sheetData>
    <row r="1" spans="1:12" ht="11.25" customHeight="1" x14ac:dyDescent="0.25">
      <c r="B1" s="16" t="s">
        <v>1072</v>
      </c>
      <c r="C1" s="14"/>
      <c r="D1" s="16" t="s">
        <v>1073</v>
      </c>
      <c r="E1" s="16" t="s">
        <v>1074</v>
      </c>
      <c r="G1" s="122" t="s">
        <v>1075</v>
      </c>
      <c r="H1" s="18"/>
      <c r="I1" s="18"/>
      <c r="J1" s="18"/>
      <c r="K1" s="18"/>
      <c r="L1" s="39"/>
    </row>
    <row r="2" spans="1:12" ht="11.25" customHeight="1" x14ac:dyDescent="0.25">
      <c r="A2" s="14" t="s">
        <v>1076</v>
      </c>
      <c r="B2" s="14" t="s">
        <v>1077</v>
      </c>
      <c r="C2" s="15" t="s">
        <v>1078</v>
      </c>
      <c r="D2" s="15" t="s">
        <v>1079</v>
      </c>
      <c r="E2" s="14" t="s">
        <v>1080</v>
      </c>
      <c r="F2" s="14" t="s">
        <v>1081</v>
      </c>
      <c r="G2" s="123">
        <v>1</v>
      </c>
      <c r="L2" s="41"/>
    </row>
    <row r="3" spans="1:12" ht="11.25" customHeight="1" x14ac:dyDescent="0.25">
      <c r="A3" s="14"/>
      <c r="B3" s="14"/>
      <c r="C3" s="15"/>
      <c r="D3" s="15"/>
      <c r="E3" s="14" t="s">
        <v>1082</v>
      </c>
      <c r="F3" s="14" t="s">
        <v>1083</v>
      </c>
      <c r="G3" s="123">
        <v>1</v>
      </c>
      <c r="L3" s="41"/>
    </row>
    <row r="4" spans="1:12" ht="11.25" customHeight="1" x14ac:dyDescent="0.25">
      <c r="A4" s="14"/>
      <c r="B4" s="14"/>
      <c r="C4" s="14"/>
      <c r="D4" s="14"/>
      <c r="E4" s="14" t="s">
        <v>1084</v>
      </c>
      <c r="F4" s="14" t="s">
        <v>1085</v>
      </c>
      <c r="G4" s="123">
        <v>1</v>
      </c>
      <c r="L4" s="41"/>
    </row>
    <row r="5" spans="1:12" ht="11.25" customHeight="1" x14ac:dyDescent="0.25">
      <c r="A5" s="14"/>
      <c r="B5" s="14"/>
      <c r="C5" s="14"/>
      <c r="D5" s="14"/>
      <c r="E5" s="14" t="s">
        <v>1086</v>
      </c>
      <c r="F5" s="15" t="s">
        <v>1087</v>
      </c>
      <c r="G5" s="123">
        <v>1</v>
      </c>
    </row>
    <row r="6" spans="1:12" ht="11.25" customHeight="1" x14ac:dyDescent="0.25">
      <c r="C6" s="14"/>
      <c r="D6" s="14"/>
      <c r="G6" s="123"/>
    </row>
    <row r="7" spans="1:12" ht="11.25" customHeight="1" x14ac:dyDescent="0.25">
      <c r="A7" s="15" t="s">
        <v>1088</v>
      </c>
      <c r="B7" s="15" t="s">
        <v>1089</v>
      </c>
      <c r="C7" s="15" t="s">
        <v>1090</v>
      </c>
      <c r="D7" s="112" t="s">
        <v>1091</v>
      </c>
      <c r="E7" s="14" t="s">
        <v>1092</v>
      </c>
      <c r="F7" s="14" t="s">
        <v>1093</v>
      </c>
      <c r="G7" s="123">
        <v>1</v>
      </c>
    </row>
    <row r="8" spans="1:12" ht="11.25" customHeight="1" x14ac:dyDescent="0.25">
      <c r="B8" s="16"/>
      <c r="C8" s="31"/>
      <c r="D8" s="29"/>
      <c r="E8" s="14" t="s">
        <v>1094</v>
      </c>
      <c r="F8" s="14" t="s">
        <v>1095</v>
      </c>
      <c r="G8" s="123">
        <v>1</v>
      </c>
    </row>
    <row r="9" spans="1:12" ht="11.25" customHeight="1" x14ac:dyDescent="0.25">
      <c r="B9" s="16"/>
      <c r="C9" s="31"/>
      <c r="D9" s="29"/>
      <c r="E9" s="14" t="s">
        <v>1096</v>
      </c>
      <c r="F9" s="14" t="s">
        <v>1097</v>
      </c>
      <c r="G9" s="123">
        <v>1</v>
      </c>
    </row>
    <row r="10" spans="1:12" ht="11.25" customHeight="1" x14ac:dyDescent="0.25">
      <c r="B10" s="16"/>
      <c r="C10" s="31"/>
      <c r="D10" s="29"/>
      <c r="E10" s="14" t="s">
        <v>1098</v>
      </c>
      <c r="F10" s="14" t="s">
        <v>1099</v>
      </c>
      <c r="G10" s="123">
        <v>1</v>
      </c>
    </row>
    <row r="11" spans="1:12" ht="11.25" customHeight="1" x14ac:dyDescent="0.25">
      <c r="B11" s="16"/>
      <c r="C11" s="31"/>
      <c r="D11" s="15"/>
      <c r="E11" s="14"/>
      <c r="F11" s="14"/>
      <c r="G11" s="123"/>
    </row>
    <row r="12" spans="1:12" ht="11.25" customHeight="1" x14ac:dyDescent="0.25">
      <c r="B12" s="16"/>
      <c r="C12" s="15" t="s">
        <v>1100</v>
      </c>
      <c r="D12" s="15" t="s">
        <v>1101</v>
      </c>
      <c r="E12" s="15" t="s">
        <v>1102</v>
      </c>
      <c r="F12" s="14" t="s">
        <v>1103</v>
      </c>
      <c r="G12" s="123">
        <v>1</v>
      </c>
    </row>
    <row r="13" spans="1:12" ht="11.25" customHeight="1" x14ac:dyDescent="0.25">
      <c r="B13" s="16"/>
      <c r="E13" s="15" t="s">
        <v>1104</v>
      </c>
      <c r="F13" s="14" t="s">
        <v>1105</v>
      </c>
      <c r="G13" s="123">
        <v>1</v>
      </c>
      <c r="H13" s="14"/>
    </row>
    <row r="14" spans="1:12" ht="11.25" customHeight="1" x14ac:dyDescent="0.25">
      <c r="B14" s="16"/>
      <c r="E14" s="14"/>
      <c r="F14" s="14"/>
      <c r="G14" s="123"/>
    </row>
    <row r="15" spans="1:12" ht="11.25" customHeight="1" x14ac:dyDescent="0.25">
      <c r="A15" s="14" t="s">
        <v>1106</v>
      </c>
      <c r="B15" s="14" t="s">
        <v>1107</v>
      </c>
      <c r="C15" s="14" t="s">
        <v>1108</v>
      </c>
      <c r="D15" s="14" t="s">
        <v>1109</v>
      </c>
      <c r="E15" s="15" t="s">
        <v>1110</v>
      </c>
      <c r="F15" s="15" t="s">
        <v>1111</v>
      </c>
      <c r="G15" s="123">
        <v>1</v>
      </c>
    </row>
    <row r="16" spans="1:12" ht="11.25" customHeight="1" x14ac:dyDescent="0.25">
      <c r="B16" s="16"/>
      <c r="E16" s="15" t="s">
        <v>1112</v>
      </c>
      <c r="F16" s="14" t="s">
        <v>1113</v>
      </c>
      <c r="G16" s="123">
        <v>1</v>
      </c>
    </row>
    <row r="17" spans="1:7" ht="11.25" customHeight="1" x14ac:dyDescent="0.25">
      <c r="B17" s="16"/>
      <c r="E17" s="15" t="s">
        <v>1114</v>
      </c>
      <c r="F17" s="14" t="s">
        <v>1115</v>
      </c>
      <c r="G17" s="123">
        <v>1</v>
      </c>
    </row>
    <row r="18" spans="1:7" s="31" customFormat="1" ht="11.25" customHeight="1" x14ac:dyDescent="0.25">
      <c r="B18" s="29"/>
      <c r="C18" s="17"/>
      <c r="D18" s="14"/>
      <c r="E18" s="15" t="s">
        <v>1116</v>
      </c>
      <c r="F18" s="14" t="s">
        <v>1117</v>
      </c>
      <c r="G18" s="123">
        <v>1</v>
      </c>
    </row>
    <row r="19" spans="1:7" s="31" customFormat="1" ht="11.25" customHeight="1" x14ac:dyDescent="0.25">
      <c r="B19" s="29"/>
      <c r="C19" s="17"/>
      <c r="D19" s="14"/>
      <c r="G19" s="123"/>
    </row>
    <row r="20" spans="1:7" s="31" customFormat="1" ht="11.25" customHeight="1" x14ac:dyDescent="0.25">
      <c r="B20" s="29"/>
      <c r="C20" s="14" t="s">
        <v>1118</v>
      </c>
      <c r="D20" s="14" t="s">
        <v>1119</v>
      </c>
      <c r="E20" s="15" t="s">
        <v>1120</v>
      </c>
      <c r="F20" s="14" t="s">
        <v>1121</v>
      </c>
      <c r="G20" s="123">
        <v>1</v>
      </c>
    </row>
    <row r="21" spans="1:7" s="31" customFormat="1" ht="11.25" customHeight="1" x14ac:dyDescent="0.25">
      <c r="B21" s="29"/>
      <c r="C21" s="14"/>
      <c r="D21" s="14"/>
      <c r="E21" s="15" t="s">
        <v>1122</v>
      </c>
      <c r="F21" s="14" t="s">
        <v>1123</v>
      </c>
      <c r="G21" s="123">
        <v>1</v>
      </c>
    </row>
    <row r="22" spans="1:7" s="31" customFormat="1" ht="11.25" customHeight="1" x14ac:dyDescent="0.25">
      <c r="B22" s="29"/>
      <c r="D22" s="14"/>
      <c r="E22" s="15" t="s">
        <v>1124</v>
      </c>
      <c r="F22" s="14" t="s">
        <v>1125</v>
      </c>
      <c r="G22" s="123">
        <v>1</v>
      </c>
    </row>
    <row r="23" spans="1:7" s="31" customFormat="1" ht="11.25" customHeight="1" x14ac:dyDescent="0.25">
      <c r="B23" s="29"/>
      <c r="D23" s="14"/>
      <c r="E23" s="15" t="s">
        <v>1126</v>
      </c>
      <c r="F23" s="14" t="s">
        <v>1127</v>
      </c>
      <c r="G23" s="123">
        <v>1</v>
      </c>
    </row>
    <row r="24" spans="1:7" s="31" customFormat="1" ht="11.25" customHeight="1" x14ac:dyDescent="0.25">
      <c r="B24" s="29"/>
      <c r="D24" s="14"/>
      <c r="G24" s="123"/>
    </row>
    <row r="25" spans="1:7" ht="11.25" customHeight="1" x14ac:dyDescent="0.25">
      <c r="A25" s="14" t="s">
        <v>1128</v>
      </c>
      <c r="B25" s="14" t="s">
        <v>1129</v>
      </c>
      <c r="C25" s="14" t="s">
        <v>1130</v>
      </c>
      <c r="D25" s="14" t="s">
        <v>1131</v>
      </c>
      <c r="E25" s="14" t="s">
        <v>1132</v>
      </c>
      <c r="F25" s="14" t="s">
        <v>1133</v>
      </c>
      <c r="G25" s="123">
        <v>1</v>
      </c>
    </row>
    <row r="26" spans="1:7" ht="11.25" customHeight="1" x14ac:dyDescent="0.25">
      <c r="C26" s="14"/>
      <c r="E26" s="14" t="s">
        <v>1134</v>
      </c>
      <c r="F26" s="14" t="s">
        <v>1135</v>
      </c>
      <c r="G26" s="123">
        <v>1</v>
      </c>
    </row>
    <row r="27" spans="1:7" ht="11.25" customHeight="1" x14ac:dyDescent="0.25">
      <c r="C27" s="14"/>
      <c r="E27" s="14" t="s">
        <v>1136</v>
      </c>
      <c r="F27" s="14" t="s">
        <v>1137</v>
      </c>
      <c r="G27" s="123">
        <v>1</v>
      </c>
    </row>
    <row r="28" spans="1:7" ht="11.25" customHeight="1" x14ac:dyDescent="0.25">
      <c r="C28" s="14"/>
      <c r="E28" s="14" t="s">
        <v>1138</v>
      </c>
      <c r="F28" s="14" t="s">
        <v>1139</v>
      </c>
      <c r="G28" s="123">
        <v>1</v>
      </c>
    </row>
    <row r="29" spans="1:7" ht="11.25" customHeight="1" x14ac:dyDescent="0.25">
      <c r="C29" s="14"/>
      <c r="E29" s="14"/>
      <c r="G29" s="123"/>
    </row>
    <row r="30" spans="1:7" ht="11.25" customHeight="1" x14ac:dyDescent="0.25">
      <c r="A30" s="14" t="s">
        <v>1140</v>
      </c>
      <c r="B30" s="15" t="s">
        <v>1141</v>
      </c>
      <c r="C30" s="15" t="s">
        <v>1142</v>
      </c>
      <c r="D30" s="15" t="s">
        <v>1143</v>
      </c>
      <c r="E30" s="15" t="s">
        <v>1144</v>
      </c>
      <c r="F30" s="24" t="s">
        <v>1145</v>
      </c>
      <c r="G30" s="123">
        <v>1</v>
      </c>
    </row>
    <row r="31" spans="1:7" ht="11.25" customHeight="1" x14ac:dyDescent="0.25">
      <c r="C31" s="14"/>
      <c r="D31" s="15"/>
      <c r="E31" s="15" t="s">
        <v>1146</v>
      </c>
      <c r="F31" s="33" t="s">
        <v>1147</v>
      </c>
      <c r="G31" s="123">
        <v>1</v>
      </c>
    </row>
    <row r="32" spans="1:7" ht="11.25" customHeight="1" x14ac:dyDescent="0.25">
      <c r="C32" s="14"/>
      <c r="D32" s="14"/>
      <c r="E32" s="15" t="s">
        <v>1148</v>
      </c>
      <c r="F32" s="24" t="s">
        <v>1149</v>
      </c>
      <c r="G32" s="123">
        <v>1</v>
      </c>
    </row>
    <row r="33" spans="3:7" ht="11.25" customHeight="1" x14ac:dyDescent="0.25">
      <c r="C33" s="14"/>
      <c r="D33" s="14"/>
      <c r="E33" s="15" t="s">
        <v>1150</v>
      </c>
      <c r="F33" s="15" t="s">
        <v>1151</v>
      </c>
      <c r="G33" s="123">
        <v>1</v>
      </c>
    </row>
    <row r="34" spans="3:7" ht="11.25" customHeight="1" x14ac:dyDescent="0.25">
      <c r="C34" s="14"/>
      <c r="D34" s="14"/>
      <c r="E34" s="15" t="s">
        <v>1152</v>
      </c>
      <c r="F34" s="24" t="s">
        <v>1153</v>
      </c>
      <c r="G34" s="123">
        <v>1</v>
      </c>
    </row>
    <row r="35" spans="3:7" ht="11.25" customHeight="1" x14ac:dyDescent="0.25">
      <c r="E35" s="15" t="s">
        <v>1154</v>
      </c>
      <c r="F35" s="33" t="s">
        <v>1155</v>
      </c>
      <c r="G35" s="123">
        <v>1</v>
      </c>
    </row>
    <row r="36" spans="3:7" ht="11.25" customHeight="1" x14ac:dyDescent="0.25">
      <c r="C36" s="14"/>
      <c r="D36" s="14"/>
      <c r="E36" s="15" t="s">
        <v>1156</v>
      </c>
      <c r="F36" s="33" t="s">
        <v>1157</v>
      </c>
      <c r="G36" s="123">
        <v>1</v>
      </c>
    </row>
    <row r="37" spans="3:7" ht="11.25" customHeight="1" x14ac:dyDescent="0.25">
      <c r="C37" s="14"/>
      <c r="D37" s="14"/>
      <c r="E37" s="15" t="s">
        <v>1158</v>
      </c>
      <c r="F37" s="33" t="s">
        <v>1159</v>
      </c>
      <c r="G37" s="123">
        <v>1</v>
      </c>
    </row>
    <row r="38" spans="3:7" ht="11.25" customHeight="1" x14ac:dyDescent="0.25">
      <c r="C38" s="14"/>
      <c r="D38" s="14"/>
      <c r="E38" s="15" t="s">
        <v>1160</v>
      </c>
      <c r="F38" s="33" t="s">
        <v>1161</v>
      </c>
      <c r="G38" s="123">
        <v>1</v>
      </c>
    </row>
    <row r="39" spans="3:7" ht="11.25" customHeight="1" x14ac:dyDescent="0.25">
      <c r="C39" s="14"/>
      <c r="D39" s="14"/>
      <c r="E39" s="15" t="s">
        <v>1162</v>
      </c>
      <c r="F39" s="24" t="s">
        <v>1163</v>
      </c>
      <c r="G39" s="123">
        <v>1</v>
      </c>
    </row>
    <row r="40" spans="3:7" ht="11.25" customHeight="1" x14ac:dyDescent="0.25">
      <c r="C40" s="14"/>
      <c r="D40" s="14"/>
    </row>
    <row r="41" spans="3:7" ht="11.25" customHeight="1" x14ac:dyDescent="0.25">
      <c r="C41" s="14"/>
      <c r="D4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25" customWidth="1"/>
    <col min="2" max="2" width="45.7109375" style="25" customWidth="1"/>
    <col min="3" max="3" width="6" style="25" customWidth="1"/>
    <col min="4" max="4" width="62.28515625" style="25" customWidth="1"/>
    <col min="5" max="5" width="7.28515625" style="21" customWidth="1"/>
    <col min="6" max="6" width="111.42578125" style="21" customWidth="1"/>
    <col min="7" max="7" width="5.28515625" style="25" customWidth="1"/>
    <col min="8" max="16384" width="11.42578125" style="25"/>
  </cols>
  <sheetData>
    <row r="1" spans="1:12" ht="11.25" customHeight="1" x14ac:dyDescent="0.25">
      <c r="B1" s="26" t="s">
        <v>1164</v>
      </c>
      <c r="C1" s="21"/>
      <c r="D1" s="26" t="s">
        <v>1165</v>
      </c>
      <c r="F1" s="26" t="s">
        <v>1166</v>
      </c>
      <c r="G1" s="122" t="s">
        <v>1167</v>
      </c>
      <c r="H1" s="39"/>
      <c r="I1" s="39"/>
      <c r="J1" s="39"/>
      <c r="K1" s="39"/>
      <c r="L1" s="39"/>
    </row>
    <row r="2" spans="1:12" ht="11.25" customHeight="1" x14ac:dyDescent="0.25">
      <c r="A2" s="21" t="s">
        <v>1168</v>
      </c>
      <c r="B2" s="21" t="s">
        <v>1169</v>
      </c>
      <c r="C2" s="21" t="s">
        <v>1170</v>
      </c>
      <c r="D2" s="21" t="s">
        <v>1171</v>
      </c>
      <c r="E2" s="21" t="s">
        <v>1172</v>
      </c>
      <c r="F2" s="21" t="s">
        <v>1173</v>
      </c>
      <c r="G2" s="123">
        <v>1</v>
      </c>
    </row>
    <row r="3" spans="1:12" ht="11.25" customHeight="1" x14ac:dyDescent="0.25">
      <c r="A3" s="21"/>
      <c r="B3" s="21"/>
      <c r="C3" s="21"/>
      <c r="D3" s="21"/>
      <c r="E3" s="21" t="s">
        <v>1174</v>
      </c>
      <c r="F3" s="21" t="s">
        <v>1175</v>
      </c>
      <c r="G3" s="123">
        <v>1</v>
      </c>
    </row>
    <row r="4" spans="1:12" ht="11.25" customHeight="1" x14ac:dyDescent="0.25">
      <c r="A4" s="21"/>
      <c r="B4" s="21"/>
      <c r="D4" s="27"/>
      <c r="E4" s="21" t="s">
        <v>1176</v>
      </c>
      <c r="F4" s="21" t="s">
        <v>1177</v>
      </c>
      <c r="G4" s="123">
        <v>1</v>
      </c>
    </row>
    <row r="5" spans="1:12" ht="11.25" customHeight="1" x14ac:dyDescent="0.25">
      <c r="A5" s="21"/>
      <c r="B5" s="21"/>
      <c r="D5" s="27"/>
      <c r="E5" s="21" t="s">
        <v>1178</v>
      </c>
      <c r="F5" s="21" t="s">
        <v>1179</v>
      </c>
      <c r="G5" s="123">
        <v>1</v>
      </c>
    </row>
    <row r="6" spans="1:12" ht="11.25" customHeight="1" x14ac:dyDescent="0.25">
      <c r="A6" s="21"/>
      <c r="B6" s="21"/>
      <c r="D6" s="27"/>
      <c r="E6" s="21" t="s">
        <v>1180</v>
      </c>
      <c r="F6" s="22" t="s">
        <v>1181</v>
      </c>
      <c r="G6" s="123">
        <v>1</v>
      </c>
    </row>
    <row r="7" spans="1:12" ht="11.25" customHeight="1" x14ac:dyDescent="0.25">
      <c r="A7" s="21"/>
      <c r="B7" s="21"/>
      <c r="D7" s="27"/>
      <c r="E7" s="21" t="s">
        <v>1182</v>
      </c>
      <c r="F7" s="21" t="s">
        <v>1183</v>
      </c>
      <c r="G7" s="123">
        <v>1</v>
      </c>
    </row>
    <row r="8" spans="1:12" ht="11.25" customHeight="1" x14ac:dyDescent="0.25">
      <c r="A8" s="21"/>
      <c r="B8" s="21"/>
      <c r="G8" s="123"/>
    </row>
    <row r="9" spans="1:12" ht="11.25" customHeight="1" x14ac:dyDescent="0.25">
      <c r="A9" s="21"/>
      <c r="B9" s="21"/>
      <c r="C9" s="21" t="s">
        <v>1184</v>
      </c>
      <c r="D9" s="21" t="s">
        <v>1185</v>
      </c>
      <c r="E9" s="21" t="s">
        <v>1186</v>
      </c>
      <c r="F9" s="22" t="s">
        <v>1187</v>
      </c>
      <c r="G9" s="123">
        <v>1</v>
      </c>
    </row>
    <row r="10" spans="1:12" ht="11.25" customHeight="1" x14ac:dyDescent="0.25">
      <c r="A10" s="21"/>
      <c r="B10" s="21"/>
      <c r="C10" s="21"/>
      <c r="E10" s="21" t="s">
        <v>1188</v>
      </c>
      <c r="F10" s="22" t="s">
        <v>1189</v>
      </c>
      <c r="G10" s="123">
        <v>1</v>
      </c>
    </row>
    <row r="11" spans="1:12" ht="11.25" customHeight="1" x14ac:dyDescent="0.25">
      <c r="A11" s="21"/>
      <c r="B11" s="21"/>
      <c r="C11" s="21"/>
      <c r="D11" s="21"/>
      <c r="E11" s="21" t="s">
        <v>1190</v>
      </c>
      <c r="F11" s="113" t="s">
        <v>1191</v>
      </c>
      <c r="G11" s="123">
        <v>1</v>
      </c>
    </row>
    <row r="12" spans="1:12" ht="11.25" customHeight="1" x14ac:dyDescent="0.25">
      <c r="A12" s="21"/>
      <c r="B12" s="21"/>
      <c r="C12" s="21"/>
      <c r="D12" s="21"/>
      <c r="E12" s="21" t="s">
        <v>1192</v>
      </c>
      <c r="F12" s="21" t="s">
        <v>1193</v>
      </c>
      <c r="G12" s="123">
        <v>1</v>
      </c>
    </row>
    <row r="13" spans="1:12" ht="11.25" customHeight="1" x14ac:dyDescent="0.25">
      <c r="A13" s="21"/>
      <c r="B13" s="21"/>
      <c r="C13" s="21"/>
      <c r="D13" s="21"/>
      <c r="E13" s="21" t="s">
        <v>1194</v>
      </c>
      <c r="F13" s="21" t="s">
        <v>1195</v>
      </c>
      <c r="G13" s="123">
        <v>1</v>
      </c>
    </row>
    <row r="14" spans="1:12" ht="11.25" customHeight="1" x14ac:dyDescent="0.25">
      <c r="A14" s="21"/>
      <c r="B14" s="21"/>
      <c r="C14" s="21"/>
      <c r="D14" s="21"/>
      <c r="E14" s="21" t="s">
        <v>1196</v>
      </c>
      <c r="F14" s="22" t="s">
        <v>1197</v>
      </c>
      <c r="G14" s="123">
        <v>1</v>
      </c>
    </row>
    <row r="15" spans="1:12" ht="11.25" customHeight="1" x14ac:dyDescent="0.25">
      <c r="A15" s="21"/>
      <c r="B15" s="21"/>
      <c r="C15" s="21"/>
      <c r="D15" s="21"/>
      <c r="E15" s="21" t="s">
        <v>1198</v>
      </c>
      <c r="F15" s="114" t="s">
        <v>1199</v>
      </c>
      <c r="G15" s="123">
        <v>1</v>
      </c>
    </row>
    <row r="16" spans="1:12" ht="11.25" customHeight="1" x14ac:dyDescent="0.25">
      <c r="A16" s="21"/>
      <c r="B16" s="21"/>
      <c r="C16" s="21"/>
      <c r="D16" s="21"/>
      <c r="E16" s="21" t="s">
        <v>1200</v>
      </c>
      <c r="F16" s="22" t="s">
        <v>1201</v>
      </c>
      <c r="G16" s="123">
        <v>1</v>
      </c>
    </row>
    <row r="17" spans="1:7" ht="11.25" customHeight="1" x14ac:dyDescent="0.25">
      <c r="A17" s="23"/>
      <c r="B17" s="27"/>
      <c r="C17" s="21"/>
      <c r="D17" s="27"/>
      <c r="E17" s="21" t="s">
        <v>1202</v>
      </c>
      <c r="F17" s="22" t="s">
        <v>1203</v>
      </c>
      <c r="G17" s="123">
        <v>1</v>
      </c>
    </row>
    <row r="18" spans="1:7" ht="11.25" customHeight="1" x14ac:dyDescent="0.25">
      <c r="A18" s="23"/>
      <c r="B18" s="27"/>
      <c r="C18" s="27"/>
      <c r="E18" s="21" t="s">
        <v>1204</v>
      </c>
      <c r="F18" s="22" t="s">
        <v>1205</v>
      </c>
      <c r="G18" s="123">
        <v>1</v>
      </c>
    </row>
    <row r="19" spans="1:7" ht="11.25" customHeight="1" x14ac:dyDescent="0.25">
      <c r="A19" s="23"/>
      <c r="B19" s="27"/>
      <c r="C19" s="27"/>
      <c r="D19" s="27"/>
      <c r="E19" s="27"/>
      <c r="F19" s="27"/>
      <c r="G19" s="123"/>
    </row>
    <row r="20" spans="1:7" ht="11.25" customHeight="1" x14ac:dyDescent="0.25">
      <c r="A20" s="21"/>
      <c r="C20" s="21" t="s">
        <v>1206</v>
      </c>
      <c r="D20" s="21" t="s">
        <v>1207</v>
      </c>
      <c r="E20" s="21" t="s">
        <v>1208</v>
      </c>
      <c r="F20" s="21" t="s">
        <v>1209</v>
      </c>
      <c r="G20" s="123">
        <v>1</v>
      </c>
    </row>
    <row r="21" spans="1:7" ht="11.25" customHeight="1" x14ac:dyDescent="0.25">
      <c r="A21" s="21"/>
      <c r="C21" s="21"/>
      <c r="D21" s="21"/>
      <c r="E21" s="21" t="s">
        <v>1210</v>
      </c>
      <c r="F21" s="21" t="s">
        <v>1211</v>
      </c>
      <c r="G21" s="123">
        <v>1</v>
      </c>
    </row>
    <row r="22" spans="1:7" ht="11.25" customHeight="1" x14ac:dyDescent="0.25">
      <c r="A22" s="21"/>
      <c r="C22" s="27"/>
      <c r="E22" s="21" t="s">
        <v>1212</v>
      </c>
      <c r="F22" s="22" t="s">
        <v>1213</v>
      </c>
      <c r="G22" s="123">
        <v>1</v>
      </c>
    </row>
    <row r="23" spans="1:7" ht="11.25" customHeight="1" x14ac:dyDescent="0.25">
      <c r="A23" s="21"/>
      <c r="C23" s="27"/>
      <c r="E23" s="21" t="s">
        <v>1214</v>
      </c>
      <c r="F23" s="27" t="s">
        <v>1215</v>
      </c>
      <c r="G23" s="123">
        <v>1</v>
      </c>
    </row>
    <row r="24" spans="1:7" ht="11.25" customHeight="1" x14ac:dyDescent="0.25">
      <c r="A24" s="21"/>
      <c r="C24" s="21"/>
      <c r="D24" s="21"/>
      <c r="E24" s="21" t="s">
        <v>1216</v>
      </c>
      <c r="F24" s="22" t="s">
        <v>1217</v>
      </c>
      <c r="G24" s="123">
        <v>1</v>
      </c>
    </row>
    <row r="25" spans="1:7" ht="11.25" customHeight="1" x14ac:dyDescent="0.25">
      <c r="A25" s="21"/>
      <c r="C25" s="21"/>
      <c r="D25" s="21"/>
      <c r="E25" s="21" t="s">
        <v>1218</v>
      </c>
      <c r="F25" s="27" t="s">
        <v>1219</v>
      </c>
      <c r="G25" s="123">
        <v>1</v>
      </c>
    </row>
    <row r="26" spans="1:7" ht="11.25" customHeight="1" x14ac:dyDescent="0.25">
      <c r="A26" s="21"/>
      <c r="C26" s="21"/>
      <c r="D26" s="21"/>
      <c r="E26" s="27"/>
      <c r="F26" s="25"/>
      <c r="G26" s="123"/>
    </row>
    <row r="27" spans="1:7" ht="11.25" customHeight="1" x14ac:dyDescent="0.25">
      <c r="A27" s="21" t="s">
        <v>1220</v>
      </c>
      <c r="B27" s="21" t="s">
        <v>1221</v>
      </c>
      <c r="C27" s="21" t="s">
        <v>1222</v>
      </c>
      <c r="D27" s="21" t="s">
        <v>1223</v>
      </c>
      <c r="E27" s="21" t="s">
        <v>1224</v>
      </c>
      <c r="F27" s="21" t="s">
        <v>1225</v>
      </c>
      <c r="G27" s="123">
        <v>1</v>
      </c>
    </row>
    <row r="28" spans="1:7" ht="11.25" customHeight="1" x14ac:dyDescent="0.25">
      <c r="A28" s="21"/>
      <c r="B28" s="21"/>
      <c r="C28" s="21"/>
      <c r="D28" s="21"/>
      <c r="E28" s="21" t="s">
        <v>1226</v>
      </c>
      <c r="F28" s="22" t="s">
        <v>1227</v>
      </c>
      <c r="G28" s="123">
        <v>1</v>
      </c>
    </row>
    <row r="29" spans="1:7" ht="11.25" customHeight="1" x14ac:dyDescent="0.25">
      <c r="A29" s="21"/>
      <c r="B29" s="21"/>
      <c r="C29" s="21"/>
      <c r="D29" s="21"/>
      <c r="E29" s="21" t="s">
        <v>1228</v>
      </c>
      <c r="F29" s="22" t="s">
        <v>1229</v>
      </c>
      <c r="G29" s="123">
        <v>1</v>
      </c>
    </row>
    <row r="30" spans="1:7" ht="11.25" customHeight="1" x14ac:dyDescent="0.25">
      <c r="A30" s="21"/>
      <c r="C30" s="21"/>
      <c r="D30" s="21"/>
      <c r="E30" s="21" t="s">
        <v>1230</v>
      </c>
      <c r="F30" s="22" t="s">
        <v>1231</v>
      </c>
      <c r="G30" s="123">
        <v>1</v>
      </c>
    </row>
    <row r="31" spans="1:7" ht="11.25" customHeight="1" x14ac:dyDescent="0.25">
      <c r="A31" s="21"/>
      <c r="C31" s="21"/>
      <c r="D31" s="21"/>
      <c r="E31" s="21" t="s">
        <v>1232</v>
      </c>
      <c r="F31" s="21" t="s">
        <v>1233</v>
      </c>
      <c r="G31" s="123">
        <v>1</v>
      </c>
    </row>
    <row r="32" spans="1:7" ht="11.25" customHeight="1" x14ac:dyDescent="0.25">
      <c r="A32" s="21"/>
      <c r="C32" s="21"/>
      <c r="D32" s="21"/>
      <c r="E32" s="21" t="s">
        <v>1234</v>
      </c>
      <c r="F32" s="21" t="s">
        <v>1235</v>
      </c>
      <c r="G32" s="123">
        <v>1</v>
      </c>
    </row>
    <row r="33" spans="1:7" ht="11.25" customHeight="1" x14ac:dyDescent="0.25">
      <c r="A33" s="21"/>
      <c r="B33" s="21"/>
      <c r="E33" s="21" t="s">
        <v>1236</v>
      </c>
      <c r="F33" s="22" t="s">
        <v>1237</v>
      </c>
      <c r="G33" s="123">
        <v>1</v>
      </c>
    </row>
    <row r="34" spans="1:7" ht="11.25" customHeight="1" x14ac:dyDescent="0.25">
      <c r="A34" s="21"/>
      <c r="B34" s="21"/>
      <c r="E34" s="21" t="s">
        <v>1238</v>
      </c>
      <c r="F34" s="22" t="s">
        <v>1239</v>
      </c>
      <c r="G34" s="123">
        <v>1</v>
      </c>
    </row>
    <row r="35" spans="1:7" ht="11.25" customHeight="1" x14ac:dyDescent="0.25">
      <c r="A35" s="21"/>
      <c r="B35" s="21"/>
      <c r="C35" s="21"/>
      <c r="G35" s="123"/>
    </row>
    <row r="36" spans="1:7" ht="11.25" customHeight="1" x14ac:dyDescent="0.25">
      <c r="A36" s="21"/>
      <c r="B36" s="21"/>
      <c r="C36" s="21" t="s">
        <v>1240</v>
      </c>
      <c r="D36" s="21" t="s">
        <v>1241</v>
      </c>
      <c r="E36" s="21" t="s">
        <v>1242</v>
      </c>
      <c r="F36" s="21" t="s">
        <v>1243</v>
      </c>
      <c r="G36" s="123">
        <v>1</v>
      </c>
    </row>
    <row r="37" spans="1:7" ht="11.25" customHeight="1" x14ac:dyDescent="0.25">
      <c r="A37" s="21"/>
      <c r="B37" s="21"/>
      <c r="C37" s="21"/>
      <c r="D37" s="21"/>
      <c r="E37" s="21" t="s">
        <v>1244</v>
      </c>
      <c r="F37" s="27" t="s">
        <v>1245</v>
      </c>
      <c r="G37" s="123">
        <v>1</v>
      </c>
    </row>
    <row r="38" spans="1:7" ht="11.25" customHeight="1" x14ac:dyDescent="0.25">
      <c r="A38" s="21"/>
      <c r="B38" s="21"/>
      <c r="D38" s="19"/>
      <c r="E38" s="21" t="s">
        <v>1246</v>
      </c>
      <c r="F38" s="21" t="s">
        <v>1247</v>
      </c>
      <c r="G38" s="123">
        <v>1</v>
      </c>
    </row>
    <row r="39" spans="1:7" ht="11.25" customHeight="1" x14ac:dyDescent="0.25">
      <c r="A39" s="21"/>
      <c r="B39" s="21"/>
      <c r="D39" s="19"/>
      <c r="E39" s="21" t="s">
        <v>1248</v>
      </c>
      <c r="F39" s="21" t="s">
        <v>1249</v>
      </c>
      <c r="G39" s="123">
        <v>1</v>
      </c>
    </row>
    <row r="40" spans="1:7" ht="11.25" customHeight="1" x14ac:dyDescent="0.25">
      <c r="A40" s="21"/>
      <c r="B40" s="21"/>
      <c r="D40" s="19"/>
      <c r="G40" s="123"/>
    </row>
    <row r="41" spans="1:7" ht="11.25" customHeight="1" x14ac:dyDescent="0.25">
      <c r="A41" s="21" t="s">
        <v>1250</v>
      </c>
      <c r="B41" s="21" t="s">
        <v>1251</v>
      </c>
      <c r="C41" s="21" t="s">
        <v>1252</v>
      </c>
      <c r="D41" s="21" t="s">
        <v>1253</v>
      </c>
      <c r="E41" s="21" t="s">
        <v>1254</v>
      </c>
      <c r="F41" s="21" t="s">
        <v>1255</v>
      </c>
      <c r="G41" s="123">
        <v>1</v>
      </c>
    </row>
    <row r="42" spans="1:7" ht="11.25" customHeight="1" x14ac:dyDescent="0.25">
      <c r="A42" s="21"/>
      <c r="B42" s="21"/>
      <c r="E42" s="21" t="s">
        <v>1256</v>
      </c>
      <c r="F42" s="21" t="s">
        <v>1257</v>
      </c>
      <c r="G42" s="123">
        <v>1</v>
      </c>
    </row>
    <row r="43" spans="1:7" ht="11.25" customHeight="1" x14ac:dyDescent="0.25">
      <c r="G43" s="123"/>
    </row>
    <row r="44" spans="1:7" ht="11.25" customHeight="1" x14ac:dyDescent="0.25">
      <c r="C44" s="21" t="s">
        <v>1258</v>
      </c>
      <c r="D44" s="21" t="s">
        <v>1259</v>
      </c>
      <c r="E44" s="21" t="s">
        <v>1260</v>
      </c>
      <c r="F44" s="19" t="s">
        <v>1261</v>
      </c>
      <c r="G44" s="123">
        <v>1</v>
      </c>
    </row>
    <row r="45" spans="1:7" ht="11.25" customHeight="1" x14ac:dyDescent="0.25">
      <c r="E45" s="21" t="s">
        <v>1262</v>
      </c>
      <c r="F45" s="21" t="s">
        <v>1263</v>
      </c>
      <c r="G45" s="123">
        <v>1</v>
      </c>
    </row>
    <row r="46" spans="1:7" ht="11.25" customHeight="1" x14ac:dyDescent="0.25">
      <c r="G46" s="123"/>
    </row>
    <row r="47" spans="1:7" ht="11.25" customHeight="1" x14ac:dyDescent="0.25">
      <c r="A47" s="21"/>
      <c r="C47" s="21" t="s">
        <v>1264</v>
      </c>
      <c r="D47" s="22" t="s">
        <v>1265</v>
      </c>
      <c r="E47" s="27" t="s">
        <v>1266</v>
      </c>
      <c r="F47" s="22" t="s">
        <v>1267</v>
      </c>
      <c r="G47" s="123">
        <v>1</v>
      </c>
    </row>
    <row r="48" spans="1:7" ht="11.25" customHeight="1" x14ac:dyDescent="0.25">
      <c r="D48" s="27"/>
      <c r="E48" s="27" t="s">
        <v>1268</v>
      </c>
      <c r="F48" s="22" t="s">
        <v>1269</v>
      </c>
      <c r="G48" s="123">
        <v>1</v>
      </c>
    </row>
    <row r="49" spans="3:7" ht="11.25" customHeight="1" x14ac:dyDescent="0.25">
      <c r="D49" s="27"/>
      <c r="E49" s="27" t="s">
        <v>1270</v>
      </c>
      <c r="F49" s="22" t="s">
        <v>1271</v>
      </c>
      <c r="G49" s="123">
        <v>1</v>
      </c>
    </row>
    <row r="50" spans="3:7" ht="11.25" customHeight="1" x14ac:dyDescent="0.25">
      <c r="D50" s="27"/>
      <c r="E50" s="27" t="s">
        <v>1272</v>
      </c>
      <c r="F50" s="22" t="s">
        <v>1273</v>
      </c>
      <c r="G50" s="123">
        <v>1</v>
      </c>
    </row>
    <row r="51" spans="3:7" ht="11.25" customHeight="1" x14ac:dyDescent="0.25">
      <c r="C51" s="27"/>
      <c r="D51" s="27"/>
      <c r="E51" s="27" t="s">
        <v>1274</v>
      </c>
      <c r="F51" s="22" t="s">
        <v>1275</v>
      </c>
      <c r="G51" s="123">
        <v>1</v>
      </c>
    </row>
    <row r="52" spans="3:7" ht="11.25" customHeight="1" x14ac:dyDescent="0.25">
      <c r="C52" s="27"/>
      <c r="D52" s="27"/>
      <c r="E52" s="27" t="s">
        <v>1276</v>
      </c>
      <c r="F52" s="22" t="s">
        <v>1277</v>
      </c>
      <c r="G52" s="123">
        <v>1</v>
      </c>
    </row>
    <row r="53" spans="3:7" ht="11.25" customHeight="1" x14ac:dyDescent="0.25">
      <c r="C53" s="27"/>
      <c r="D53" s="27"/>
      <c r="E53" s="27" t="s">
        <v>1278</v>
      </c>
      <c r="F53" s="22" t="s">
        <v>1279</v>
      </c>
      <c r="G53" s="123">
        <v>1</v>
      </c>
    </row>
    <row r="54" spans="3:7" ht="11.25" customHeight="1" x14ac:dyDescent="0.25">
      <c r="C54" s="27"/>
      <c r="D54" s="27"/>
      <c r="E54" s="27" t="s">
        <v>1280</v>
      </c>
      <c r="F54" s="22" t="s">
        <v>1281</v>
      </c>
      <c r="G54" s="123">
        <v>1</v>
      </c>
    </row>
    <row r="55" spans="3:7" ht="11.25" customHeight="1" x14ac:dyDescent="0.25">
      <c r="C55" s="27"/>
      <c r="D55" s="27"/>
      <c r="E55" s="27" t="s">
        <v>1282</v>
      </c>
      <c r="F55" s="22" t="s">
        <v>1283</v>
      </c>
      <c r="G55" s="123">
        <v>1</v>
      </c>
    </row>
    <row r="56" spans="3:7" ht="11.25" customHeight="1" x14ac:dyDescent="0.25">
      <c r="C56" s="27"/>
      <c r="D56" s="27"/>
      <c r="E56" s="27" t="s">
        <v>1284</v>
      </c>
      <c r="F56" s="22" t="s">
        <v>1285</v>
      </c>
      <c r="G56" s="123">
        <v>1</v>
      </c>
    </row>
    <row r="57" spans="3:7" ht="11.25" customHeight="1" x14ac:dyDescent="0.25">
      <c r="C57" s="27"/>
      <c r="E57" s="25"/>
      <c r="F57" s="25"/>
    </row>
    <row r="58" spans="3:7" ht="11.25" customHeight="1" x14ac:dyDescent="0.25">
      <c r="C58" s="27"/>
      <c r="E58" s="25"/>
      <c r="F58" s="25"/>
    </row>
    <row r="59" spans="3:7" ht="11.25" customHeight="1" x14ac:dyDescent="0.25">
      <c r="C59" s="27"/>
      <c r="E59" s="25"/>
      <c r="F59" s="25"/>
    </row>
    <row r="60" spans="3:7" ht="11.25" customHeight="1" x14ac:dyDescent="0.25">
      <c r="C60" s="27"/>
      <c r="E60" s="25"/>
      <c r="F60" s="25"/>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25"/>
      <c r="F72" s="25"/>
    </row>
    <row r="73" spans="5:6" ht="11.25" customHeight="1" x14ac:dyDescent="0.25">
      <c r="E73" s="25"/>
      <c r="F73" s="25"/>
    </row>
    <row r="74" spans="5:6" ht="11.25" customHeight="1" x14ac:dyDescent="0.25">
      <c r="E74" s="25"/>
      <c r="F74" s="25"/>
    </row>
    <row r="75" spans="5:6" ht="11.25" customHeight="1" x14ac:dyDescent="0.25">
      <c r="E75" s="25"/>
      <c r="F75" s="25"/>
    </row>
    <row r="76" spans="5:6" ht="11.25" customHeight="1" x14ac:dyDescent="0.25">
      <c r="E76" s="25"/>
      <c r="F76" s="25"/>
    </row>
    <row r="77" spans="5:6" ht="11.25" customHeight="1" x14ac:dyDescent="0.25">
      <c r="E77" s="25"/>
      <c r="F77" s="25"/>
    </row>
    <row r="78" spans="5:6" ht="11.25" customHeight="1" x14ac:dyDescent="0.25">
      <c r="E78" s="25"/>
      <c r="F78" s="25"/>
    </row>
    <row r="79" spans="5:6" ht="11.25" customHeight="1" x14ac:dyDescent="0.25">
      <c r="E79" s="25"/>
      <c r="F79" s="25"/>
    </row>
    <row r="80" spans="5:6" ht="11.25" customHeight="1" x14ac:dyDescent="0.25">
      <c r="E80" s="25"/>
      <c r="F80" s="25"/>
    </row>
    <row r="81" spans="5:6" ht="11.25" customHeight="1" x14ac:dyDescent="0.25">
      <c r="E81" s="25"/>
      <c r="F81" s="25"/>
    </row>
    <row r="82" spans="5:6" ht="11.25" customHeight="1" x14ac:dyDescent="0.25">
      <c r="E82" s="25"/>
      <c r="F82" s="25"/>
    </row>
    <row r="83" spans="5:6" ht="11.25" customHeight="1" x14ac:dyDescent="0.25">
      <c r="E83" s="25"/>
      <c r="F83" s="25"/>
    </row>
    <row r="84" spans="5:6" ht="11.25" customHeight="1" x14ac:dyDescent="0.25">
      <c r="E84" s="25"/>
      <c r="F84" s="25"/>
    </row>
    <row r="85" spans="5:6" ht="11.25" customHeight="1" x14ac:dyDescent="0.25">
      <c r="E85" s="25"/>
      <c r="F85" s="25"/>
    </row>
    <row r="86" spans="5:6" ht="11.25" customHeight="1" x14ac:dyDescent="0.25">
      <c r="E86" s="25"/>
      <c r="F86" s="25"/>
    </row>
    <row r="87" spans="5:6" ht="11.25" customHeight="1" x14ac:dyDescent="0.25">
      <c r="E87" s="25"/>
      <c r="F87" s="25"/>
    </row>
    <row r="88" spans="5:6" ht="11.25" customHeight="1" x14ac:dyDescent="0.25">
      <c r="E88" s="25"/>
      <c r="F88" s="25"/>
    </row>
    <row r="89" spans="5:6" ht="11.25" customHeight="1" x14ac:dyDescent="0.25">
      <c r="E89" s="25"/>
      <c r="F89" s="25"/>
    </row>
    <row r="90" spans="5:6" ht="11.25" customHeight="1" x14ac:dyDescent="0.25">
      <c r="E90" s="25"/>
      <c r="F90" s="25"/>
    </row>
    <row r="91" spans="5:6" ht="11.25" customHeight="1" x14ac:dyDescent="0.25">
      <c r="E91" s="25"/>
      <c r="F91" s="25"/>
    </row>
    <row r="92" spans="5:6" ht="11.25" customHeight="1" x14ac:dyDescent="0.25">
      <c r="E92" s="25"/>
      <c r="F92" s="25"/>
    </row>
    <row r="93" spans="5:6" ht="11.25" customHeight="1" x14ac:dyDescent="0.25">
      <c r="E93" s="25"/>
      <c r="F93" s="25"/>
    </row>
    <row r="94" spans="5:6" ht="11.25" customHeight="1" x14ac:dyDescent="0.25">
      <c r="E94" s="25"/>
      <c r="F94" s="25"/>
    </row>
    <row r="95" spans="5:6" ht="11.25" customHeight="1" x14ac:dyDescent="0.25">
      <c r="E95" s="25"/>
      <c r="F95" s="25"/>
    </row>
    <row r="96" spans="5:6" ht="11.25" customHeight="1" x14ac:dyDescent="0.25">
      <c r="E96" s="25"/>
      <c r="F96" s="25"/>
    </row>
    <row r="97" spans="5:6" ht="11.25" customHeight="1" x14ac:dyDescent="0.25">
      <c r="E97" s="25"/>
      <c r="F97" s="25"/>
    </row>
    <row r="98" spans="5:6" ht="11.25" customHeight="1" x14ac:dyDescent="0.25">
      <c r="E98" s="25"/>
      <c r="F98" s="25"/>
    </row>
    <row r="99" spans="5:6" ht="11.25" customHeight="1" x14ac:dyDescent="0.25">
      <c r="E99" s="25"/>
      <c r="F99" s="25"/>
    </row>
    <row r="100" spans="5:6" ht="11.25" customHeight="1" x14ac:dyDescent="0.25">
      <c r="E100" s="25"/>
      <c r="F100" s="25"/>
    </row>
    <row r="101" spans="5:6" ht="12" customHeight="1" x14ac:dyDescent="0.25">
      <c r="E101" s="25"/>
      <c r="F101" s="25"/>
    </row>
    <row r="102" spans="5:6" ht="12" customHeight="1" x14ac:dyDescent="0.25">
      <c r="E102" s="25"/>
      <c r="F102" s="25"/>
    </row>
    <row r="103" spans="5:6" ht="12" customHeight="1" x14ac:dyDescent="0.25">
      <c r="E103" s="25"/>
      <c r="F103" s="25"/>
    </row>
    <row r="104" spans="5:6" ht="12" customHeight="1" x14ac:dyDescent="0.25">
      <c r="E104" s="25"/>
      <c r="F104" s="25"/>
    </row>
    <row r="105" spans="5:6" ht="12" customHeight="1" x14ac:dyDescent="0.25">
      <c r="E105" s="25"/>
      <c r="F105" s="25"/>
    </row>
    <row r="106" spans="5:6" ht="12" customHeight="1" x14ac:dyDescent="0.25">
      <c r="E106" s="25"/>
      <c r="F106" s="25"/>
    </row>
    <row r="107" spans="5:6" ht="12" customHeight="1" x14ac:dyDescent="0.25">
      <c r="E107" s="25"/>
      <c r="F107" s="25"/>
    </row>
    <row r="108" spans="5:6" ht="12" customHeight="1" x14ac:dyDescent="0.25">
      <c r="E108" s="25"/>
      <c r="F108" s="25"/>
    </row>
    <row r="109" spans="5:6" ht="12" customHeight="1" x14ac:dyDescent="0.25">
      <c r="E109" s="25"/>
      <c r="F109" s="25"/>
    </row>
    <row r="110" spans="5:6" ht="12" customHeight="1" x14ac:dyDescent="0.25">
      <c r="E110" s="25"/>
      <c r="F110" s="25"/>
    </row>
    <row r="111" spans="5:6" ht="12" customHeight="1" x14ac:dyDescent="0.25">
      <c r="E111" s="25"/>
      <c r="F111" s="25"/>
    </row>
    <row r="112" spans="5:6" ht="12" customHeight="1" x14ac:dyDescent="0.25">
      <c r="E112" s="25"/>
      <c r="F112" s="25"/>
    </row>
    <row r="113" spans="5:6" ht="12" customHeight="1" x14ac:dyDescent="0.25">
      <c r="E113" s="25"/>
      <c r="F113" s="25"/>
    </row>
    <row r="114" spans="5:6" ht="12" customHeight="1" x14ac:dyDescent="0.25">
      <c r="E114" s="25"/>
      <c r="F114" s="25"/>
    </row>
    <row r="115" spans="5:6" ht="12" customHeight="1" x14ac:dyDescent="0.25">
      <c r="E115" s="25"/>
      <c r="F115" s="25"/>
    </row>
    <row r="116" spans="5:6" ht="12" customHeight="1" x14ac:dyDescent="0.25">
      <c r="E116" s="25"/>
      <c r="F116" s="25"/>
    </row>
    <row r="117" spans="5:6" ht="12" customHeight="1" x14ac:dyDescent="0.25">
      <c r="E117" s="25"/>
      <c r="F117" s="25"/>
    </row>
    <row r="118" spans="5:6" ht="12" customHeight="1" x14ac:dyDescent="0.25">
      <c r="E118" s="25"/>
      <c r="F118" s="25"/>
    </row>
    <row r="119" spans="5:6" ht="12" customHeight="1" x14ac:dyDescent="0.25">
      <c r="E119" s="25"/>
      <c r="F119" s="25"/>
    </row>
    <row r="120" spans="5:6" ht="12" customHeight="1" x14ac:dyDescent="0.25">
      <c r="E120" s="25"/>
      <c r="F120" s="25"/>
    </row>
    <row r="121" spans="5:6" ht="12" customHeight="1" x14ac:dyDescent="0.25">
      <c r="E121" s="25"/>
      <c r="F121" s="25"/>
    </row>
    <row r="122" spans="5:6" ht="12" customHeight="1" x14ac:dyDescent="0.25">
      <c r="E122" s="25"/>
      <c r="F122" s="25"/>
    </row>
    <row r="123" spans="5:6" ht="12" customHeight="1" x14ac:dyDescent="0.25">
      <c r="E123" s="25"/>
      <c r="F123" s="25"/>
    </row>
    <row r="124" spans="5:6" ht="12" customHeight="1" x14ac:dyDescent="0.25">
      <c r="E124" s="25"/>
      <c r="F124" s="25"/>
    </row>
    <row r="125" spans="5:6" ht="12" customHeight="1" x14ac:dyDescent="0.25">
      <c r="E125" s="25"/>
      <c r="F125" s="25"/>
    </row>
    <row r="126" spans="5:6" ht="12" customHeight="1" x14ac:dyDescent="0.25">
      <c r="E126" s="25"/>
      <c r="F126" s="25"/>
    </row>
    <row r="127" spans="5:6" ht="12" customHeight="1" x14ac:dyDescent="0.25">
      <c r="E127" s="25"/>
      <c r="F127" s="25"/>
    </row>
    <row r="128" spans="5:6" ht="12" customHeight="1" x14ac:dyDescent="0.25">
      <c r="E128" s="25"/>
      <c r="F128" s="25"/>
    </row>
    <row r="129" spans="5:6" ht="12" customHeight="1" x14ac:dyDescent="0.25">
      <c r="E129" s="25"/>
      <c r="F129" s="25"/>
    </row>
    <row r="130" spans="5:6" ht="12" customHeight="1" x14ac:dyDescent="0.25">
      <c r="E130" s="25"/>
      <c r="F130" s="25"/>
    </row>
    <row r="131" spans="5:6" ht="12" customHeight="1" x14ac:dyDescent="0.25">
      <c r="E131" s="25"/>
      <c r="F131" s="25"/>
    </row>
    <row r="132" spans="5:6" ht="12" customHeight="1" x14ac:dyDescent="0.25">
      <c r="E132" s="25"/>
      <c r="F132" s="25"/>
    </row>
    <row r="133" spans="5:6" ht="12" customHeight="1" x14ac:dyDescent="0.25">
      <c r="E133" s="25"/>
      <c r="F133" s="25"/>
    </row>
    <row r="134" spans="5:6" ht="12" customHeight="1" x14ac:dyDescent="0.25">
      <c r="E134" s="25"/>
      <c r="F134" s="25"/>
    </row>
    <row r="135" spans="5:6" ht="12" customHeight="1" x14ac:dyDescent="0.25">
      <c r="E135" s="25"/>
      <c r="F135" s="25"/>
    </row>
    <row r="136" spans="5:6" ht="12" customHeight="1" x14ac:dyDescent="0.25">
      <c r="E136" s="25"/>
      <c r="F136" s="25"/>
    </row>
    <row r="137" spans="5:6" ht="12" customHeight="1" x14ac:dyDescent="0.25">
      <c r="E137" s="25"/>
      <c r="F137" s="25"/>
    </row>
    <row r="138" spans="5:6" ht="12" customHeight="1" x14ac:dyDescent="0.25">
      <c r="E138" s="25"/>
      <c r="F138" s="25"/>
    </row>
    <row r="139" spans="5:6" ht="12" customHeight="1" x14ac:dyDescent="0.25">
      <c r="E139" s="25"/>
      <c r="F139" s="25"/>
    </row>
    <row r="140" spans="5:6" ht="12" customHeight="1" x14ac:dyDescent="0.25">
      <c r="E140" s="25"/>
      <c r="F140" s="25"/>
    </row>
    <row r="141" spans="5:6" ht="12" customHeight="1" x14ac:dyDescent="0.25">
      <c r="E141" s="25"/>
      <c r="F141"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4" customWidth="1"/>
    <col min="2" max="2" width="32.7109375" style="14" customWidth="1"/>
    <col min="3" max="3" width="6.85546875" style="14" customWidth="1"/>
    <col min="4" max="4" width="56.140625" style="14" customWidth="1"/>
    <col min="5" max="5" width="6.28515625" style="14" customWidth="1"/>
    <col min="6" max="6" width="109" style="14" customWidth="1"/>
    <col min="7" max="7" width="5" style="14" customWidth="1"/>
    <col min="8" max="8" width="19" style="14" customWidth="1"/>
    <col min="9" max="16384" width="11.42578125" style="14"/>
  </cols>
  <sheetData>
    <row r="1" spans="1:15" ht="12" customHeight="1" x14ac:dyDescent="0.25">
      <c r="B1" s="16" t="s">
        <v>1286</v>
      </c>
      <c r="D1" s="16" t="s">
        <v>1287</v>
      </c>
      <c r="F1" s="16" t="s">
        <v>1288</v>
      </c>
      <c r="G1" s="122" t="s">
        <v>1289</v>
      </c>
      <c r="H1" s="39"/>
      <c r="I1" s="39"/>
      <c r="J1" s="39"/>
      <c r="K1" s="39"/>
      <c r="L1" s="39"/>
      <c r="M1" s="40"/>
      <c r="N1" s="40"/>
      <c r="O1" s="40"/>
    </row>
    <row r="2" spans="1:15" ht="11.25" customHeight="1" x14ac:dyDescent="0.25">
      <c r="A2" s="14" t="s">
        <v>1290</v>
      </c>
      <c r="B2" s="14" t="s">
        <v>1291</v>
      </c>
      <c r="C2" s="14" t="s">
        <v>1292</v>
      </c>
      <c r="D2" s="14" t="s">
        <v>1293</v>
      </c>
      <c r="E2" s="14" t="s">
        <v>1294</v>
      </c>
      <c r="F2" s="28" t="s">
        <v>1295</v>
      </c>
      <c r="G2" s="123">
        <v>1</v>
      </c>
    </row>
    <row r="3" spans="1:15" ht="11.25" customHeight="1" x14ac:dyDescent="0.25">
      <c r="E3" s="14" t="s">
        <v>1296</v>
      </c>
      <c r="F3" s="14" t="s">
        <v>1297</v>
      </c>
      <c r="G3" s="123">
        <v>1</v>
      </c>
    </row>
    <row r="4" spans="1:15" ht="11.25" customHeight="1" x14ac:dyDescent="0.25">
      <c r="E4" s="14" t="s">
        <v>1298</v>
      </c>
      <c r="F4" s="115" t="s">
        <v>1299</v>
      </c>
      <c r="G4" s="123">
        <v>1</v>
      </c>
    </row>
    <row r="5" spans="1:15" ht="11.25" customHeight="1" x14ac:dyDescent="0.25">
      <c r="E5" s="14" t="s">
        <v>1300</v>
      </c>
      <c r="F5" s="20" t="s">
        <v>1301</v>
      </c>
      <c r="G5" s="123">
        <v>1</v>
      </c>
    </row>
    <row r="6" spans="1:15" ht="11.25" customHeight="1" x14ac:dyDescent="0.25">
      <c r="B6" s="15"/>
      <c r="C6" s="15"/>
      <c r="D6" s="15"/>
      <c r="E6" s="15"/>
      <c r="F6" s="15"/>
      <c r="G6" s="123"/>
    </row>
    <row r="7" spans="1:15" ht="11.25" customHeight="1" x14ac:dyDescent="0.25">
      <c r="C7" s="14" t="s">
        <v>1302</v>
      </c>
      <c r="D7" s="30" t="s">
        <v>1303</v>
      </c>
      <c r="E7" s="15" t="s">
        <v>1304</v>
      </c>
      <c r="F7" s="15" t="s">
        <v>1305</v>
      </c>
      <c r="G7" s="123">
        <v>1</v>
      </c>
    </row>
    <row r="8" spans="1:15" ht="11.25" customHeight="1" x14ac:dyDescent="0.25">
      <c r="D8" s="15"/>
      <c r="E8" s="15" t="s">
        <v>1306</v>
      </c>
      <c r="F8" s="15" t="s">
        <v>1307</v>
      </c>
      <c r="G8" s="123">
        <v>1</v>
      </c>
    </row>
    <row r="9" spans="1:15" ht="11.25" customHeight="1" x14ac:dyDescent="0.25">
      <c r="D9" s="15"/>
      <c r="E9" s="15" t="s">
        <v>1308</v>
      </c>
      <c r="F9" s="15" t="s">
        <v>1309</v>
      </c>
      <c r="G9" s="123">
        <v>1</v>
      </c>
    </row>
    <row r="10" spans="1:15" ht="11.25" customHeight="1" x14ac:dyDescent="0.25">
      <c r="D10" s="15"/>
      <c r="E10" s="15" t="s">
        <v>1310</v>
      </c>
      <c r="F10" s="15" t="s">
        <v>1311</v>
      </c>
      <c r="G10" s="123">
        <v>1</v>
      </c>
    </row>
    <row r="11" spans="1:15" ht="11.25" customHeight="1" x14ac:dyDescent="0.25">
      <c r="G11" s="123"/>
    </row>
    <row r="12" spans="1:15" ht="11.25" customHeight="1" x14ac:dyDescent="0.25">
      <c r="A12" s="14" t="s">
        <v>1312</v>
      </c>
      <c r="B12" s="15" t="s">
        <v>1313</v>
      </c>
      <c r="C12" s="15" t="s">
        <v>1314</v>
      </c>
      <c r="D12" s="14" t="s">
        <v>1315</v>
      </c>
      <c r="E12" s="14" t="s">
        <v>1316</v>
      </c>
      <c r="F12" s="14" t="s">
        <v>1317</v>
      </c>
      <c r="G12" s="123">
        <v>1</v>
      </c>
    </row>
    <row r="13" spans="1:15" ht="11.25" customHeight="1" x14ac:dyDescent="0.25">
      <c r="B13" s="15"/>
      <c r="E13" s="14" t="s">
        <v>1318</v>
      </c>
      <c r="F13" s="14" t="s">
        <v>1319</v>
      </c>
      <c r="G13" s="123">
        <v>1</v>
      </c>
    </row>
    <row r="14" spans="1:15" ht="11.25" customHeight="1" x14ac:dyDescent="0.25">
      <c r="E14" s="14" t="s">
        <v>1320</v>
      </c>
      <c r="F14" s="15" t="s">
        <v>1321</v>
      </c>
      <c r="G14" s="123">
        <v>1</v>
      </c>
    </row>
    <row r="15" spans="1:15" ht="11.25" customHeight="1" x14ac:dyDescent="0.25">
      <c r="E15" s="14" t="s">
        <v>1322</v>
      </c>
      <c r="F15" s="15" t="s">
        <v>1323</v>
      </c>
      <c r="G15" s="123">
        <v>1</v>
      </c>
    </row>
    <row r="16" spans="1:15" ht="11.25" customHeight="1" x14ac:dyDescent="0.25">
      <c r="D16" s="15"/>
      <c r="E16" s="14" t="s">
        <v>1324</v>
      </c>
      <c r="F16" s="15" t="s">
        <v>1325</v>
      </c>
      <c r="G16" s="123">
        <v>1</v>
      </c>
    </row>
    <row r="17" spans="1:7" ht="11.25" customHeight="1" x14ac:dyDescent="0.25">
      <c r="D17" s="15"/>
      <c r="E17" s="14" t="s">
        <v>1326</v>
      </c>
      <c r="F17" s="15" t="s">
        <v>1327</v>
      </c>
      <c r="G17" s="123">
        <v>1</v>
      </c>
    </row>
    <row r="18" spans="1:7" ht="11.25" customHeight="1" x14ac:dyDescent="0.25">
      <c r="E18" s="14" t="s">
        <v>1328</v>
      </c>
      <c r="F18" s="20" t="s">
        <v>1329</v>
      </c>
      <c r="G18" s="123">
        <v>1</v>
      </c>
    </row>
    <row r="19" spans="1:7" ht="11.25" customHeight="1" x14ac:dyDescent="0.25">
      <c r="E19" s="14" t="s">
        <v>1330</v>
      </c>
      <c r="F19" s="20" t="s">
        <v>1331</v>
      </c>
      <c r="G19" s="123">
        <v>1</v>
      </c>
    </row>
    <row r="20" spans="1:7" ht="11.25" customHeight="1" x14ac:dyDescent="0.25">
      <c r="G20" s="123"/>
    </row>
    <row r="21" spans="1:7" ht="11.25" customHeight="1" x14ac:dyDescent="0.25">
      <c r="A21" s="14" t="s">
        <v>1332</v>
      </c>
      <c r="B21" s="14" t="s">
        <v>1333</v>
      </c>
      <c r="C21" s="14" t="s">
        <v>1334</v>
      </c>
      <c r="D21" s="14" t="s">
        <v>1335</v>
      </c>
      <c r="E21" s="15" t="s">
        <v>1336</v>
      </c>
      <c r="F21" s="14" t="s">
        <v>1337</v>
      </c>
      <c r="G21" s="123">
        <v>1</v>
      </c>
    </row>
    <row r="22" spans="1:7" ht="11.25" customHeight="1" x14ac:dyDescent="0.25">
      <c r="D22" s="28"/>
      <c r="E22" s="15" t="s">
        <v>1338</v>
      </c>
      <c r="F22" s="20" t="s">
        <v>1339</v>
      </c>
      <c r="G22" s="123">
        <v>1</v>
      </c>
    </row>
    <row r="23" spans="1:7" ht="11.25" customHeight="1" x14ac:dyDescent="0.25">
      <c r="C23" s="15"/>
      <c r="D23" s="15"/>
      <c r="E23" s="15" t="s">
        <v>1340</v>
      </c>
      <c r="F23" s="15" t="s">
        <v>1341</v>
      </c>
      <c r="G23" s="123">
        <v>1</v>
      </c>
    </row>
    <row r="24" spans="1:7" ht="11.25" customHeight="1" x14ac:dyDescent="0.25">
      <c r="B24" s="16"/>
      <c r="C24" s="15"/>
      <c r="D24" s="15"/>
      <c r="E24" s="15"/>
      <c r="F24" s="15"/>
      <c r="G24" s="123"/>
    </row>
    <row r="25" spans="1:7" ht="11.25" customHeight="1" x14ac:dyDescent="0.25">
      <c r="A25" s="14" t="s">
        <v>1342</v>
      </c>
      <c r="B25" s="15" t="s">
        <v>1343</v>
      </c>
      <c r="C25" s="14" t="s">
        <v>1344</v>
      </c>
      <c r="D25" s="14" t="s">
        <v>1345</v>
      </c>
      <c r="E25" s="14" t="s">
        <v>1346</v>
      </c>
      <c r="F25" s="14" t="s">
        <v>1347</v>
      </c>
      <c r="G25" s="123">
        <v>1</v>
      </c>
    </row>
    <row r="26" spans="1:7" ht="11.25" customHeight="1" x14ac:dyDescent="0.25">
      <c r="D26" s="28"/>
      <c r="E26" s="14" t="s">
        <v>1348</v>
      </c>
      <c r="F26" s="14" t="s">
        <v>1349</v>
      </c>
      <c r="G26" s="123">
        <v>1</v>
      </c>
    </row>
    <row r="27" spans="1:7" ht="11.25" customHeight="1" x14ac:dyDescent="0.25">
      <c r="E27" s="14" t="s">
        <v>1350</v>
      </c>
      <c r="F27" s="15" t="s">
        <v>1351</v>
      </c>
      <c r="G27" s="123">
        <v>1</v>
      </c>
    </row>
    <row r="28" spans="1:7" ht="11.25" customHeight="1" x14ac:dyDescent="0.25">
      <c r="E28" s="14" t="s">
        <v>1352</v>
      </c>
      <c r="F28" s="14" t="s">
        <v>1353</v>
      </c>
      <c r="G28" s="123">
        <v>1</v>
      </c>
    </row>
    <row r="29" spans="1:7" ht="11.25" customHeight="1" x14ac:dyDescent="0.25">
      <c r="G29" s="123"/>
    </row>
    <row r="30" spans="1:7" ht="11.25" customHeight="1" x14ac:dyDescent="0.25">
      <c r="C30" s="14" t="s">
        <v>1354</v>
      </c>
      <c r="D30" s="14" t="s">
        <v>1355</v>
      </c>
      <c r="E30" s="14" t="s">
        <v>1356</v>
      </c>
      <c r="F30" s="14" t="s">
        <v>1357</v>
      </c>
      <c r="G30" s="123">
        <v>1</v>
      </c>
    </row>
    <row r="31" spans="1:7" ht="11.25" customHeight="1" x14ac:dyDescent="0.25">
      <c r="E31" s="14" t="s">
        <v>1358</v>
      </c>
      <c r="F31" s="14" t="s">
        <v>1359</v>
      </c>
      <c r="G31" s="123">
        <v>1</v>
      </c>
    </row>
    <row r="32" spans="1:7" ht="11.25" customHeight="1" x14ac:dyDescent="0.25">
      <c r="E32" s="14" t="s">
        <v>1360</v>
      </c>
      <c r="F32" s="14" t="s">
        <v>1361</v>
      </c>
      <c r="G32" s="123">
        <v>1</v>
      </c>
    </row>
    <row r="33" spans="1:7" ht="11.25" customHeight="1" x14ac:dyDescent="0.25">
      <c r="G33" s="123"/>
    </row>
    <row r="34" spans="1:7" ht="11.25" customHeight="1" x14ac:dyDescent="0.25">
      <c r="A34" s="14" t="s">
        <v>1362</v>
      </c>
      <c r="B34" s="15" t="s">
        <v>1363</v>
      </c>
      <c r="C34" s="14" t="s">
        <v>1364</v>
      </c>
      <c r="D34" s="14" t="s">
        <v>1365</v>
      </c>
      <c r="E34" s="15" t="s">
        <v>1366</v>
      </c>
      <c r="F34" s="20" t="s">
        <v>1367</v>
      </c>
      <c r="G34" s="123">
        <v>1</v>
      </c>
    </row>
    <row r="35" spans="1:7" ht="11.25" customHeight="1" x14ac:dyDescent="0.25">
      <c r="B35" s="15"/>
      <c r="E35" s="15" t="s">
        <v>1368</v>
      </c>
      <c r="F35" s="20" t="s">
        <v>1369</v>
      </c>
      <c r="G35" s="123">
        <v>1</v>
      </c>
    </row>
    <row r="36" spans="1:7" ht="11.25" customHeight="1" x14ac:dyDescent="0.25">
      <c r="B36" s="15"/>
      <c r="E36" s="15" t="s">
        <v>1370</v>
      </c>
      <c r="F36" s="28" t="s">
        <v>1371</v>
      </c>
      <c r="G36" s="123">
        <v>1</v>
      </c>
    </row>
    <row r="37" spans="1:7" ht="11.25" customHeight="1" x14ac:dyDescent="0.25">
      <c r="B37" s="15"/>
      <c r="E37" s="15" t="s">
        <v>1372</v>
      </c>
      <c r="F37" s="20" t="s">
        <v>1373</v>
      </c>
      <c r="G37" s="123">
        <v>1</v>
      </c>
    </row>
    <row r="38" spans="1:7" ht="11.25" customHeight="1" x14ac:dyDescent="0.25">
      <c r="B38" s="15"/>
      <c r="E38" s="15"/>
      <c r="F38" s="15"/>
      <c r="G38" s="123"/>
    </row>
    <row r="39" spans="1:7" ht="11.25" customHeight="1" x14ac:dyDescent="0.25">
      <c r="B39" s="15"/>
      <c r="C39" s="14" t="s">
        <v>1374</v>
      </c>
      <c r="D39" s="15" t="s">
        <v>1375</v>
      </c>
      <c r="E39" s="15" t="s">
        <v>1376</v>
      </c>
      <c r="F39" s="15" t="s">
        <v>1377</v>
      </c>
      <c r="G39" s="123">
        <v>1</v>
      </c>
    </row>
    <row r="40" spans="1:7" ht="11.25" customHeight="1" x14ac:dyDescent="0.25">
      <c r="D40" s="15"/>
      <c r="E40" s="15" t="s">
        <v>1378</v>
      </c>
      <c r="F40" s="30" t="s">
        <v>1379</v>
      </c>
      <c r="G40" s="123">
        <v>1</v>
      </c>
    </row>
    <row r="41" spans="1:7" ht="11.25" customHeight="1" x14ac:dyDescent="0.25">
      <c r="E41" s="15" t="s">
        <v>1380</v>
      </c>
      <c r="F41" s="30" t="s">
        <v>1381</v>
      </c>
      <c r="G41" s="123">
        <v>1</v>
      </c>
    </row>
    <row r="42" spans="1:7" ht="11.25" customHeight="1" x14ac:dyDescent="0.25">
      <c r="D42" s="15"/>
      <c r="E42" s="15" t="s">
        <v>1382</v>
      </c>
      <c r="F42" s="30" t="s">
        <v>1383</v>
      </c>
      <c r="G42" s="123">
        <v>1</v>
      </c>
    </row>
    <row r="43" spans="1:7" ht="11.25" customHeight="1" x14ac:dyDescent="0.25">
      <c r="E43" s="15"/>
      <c r="F43" s="30"/>
      <c r="G43" s="123"/>
    </row>
    <row r="44" spans="1:7" ht="11.25" customHeight="1" x14ac:dyDescent="0.25">
      <c r="C44" s="14" t="s">
        <v>1384</v>
      </c>
      <c r="D44" s="14" t="s">
        <v>1385</v>
      </c>
      <c r="E44" s="15" t="s">
        <v>1386</v>
      </c>
      <c r="F44" s="28" t="s">
        <v>1387</v>
      </c>
      <c r="G44" s="123">
        <v>1</v>
      </c>
    </row>
    <row r="45" spans="1:7" ht="11.25" customHeight="1" x14ac:dyDescent="0.25">
      <c r="B45" s="16"/>
      <c r="E45" s="15" t="s">
        <v>1388</v>
      </c>
      <c r="F45" s="30" t="s">
        <v>1389</v>
      </c>
      <c r="G45" s="123">
        <v>1</v>
      </c>
    </row>
    <row r="46" spans="1:7" ht="11.25" customHeight="1" x14ac:dyDescent="0.25">
      <c r="B46" s="16"/>
      <c r="E46" s="15" t="s">
        <v>1390</v>
      </c>
      <c r="F46" s="30" t="s">
        <v>1391</v>
      </c>
      <c r="G46" s="123">
        <v>1</v>
      </c>
    </row>
    <row r="47" spans="1:7" ht="10.5" customHeight="1" x14ac:dyDescent="0.25">
      <c r="B47" s="16"/>
      <c r="E47" s="15" t="s">
        <v>1392</v>
      </c>
      <c r="F47" s="30" t="s">
        <v>1393</v>
      </c>
      <c r="G47" s="123">
        <v>1</v>
      </c>
    </row>
    <row r="48" spans="1:7" ht="11.25" customHeight="1" x14ac:dyDescent="0.25">
      <c r="B48" s="16"/>
      <c r="E48" s="15"/>
      <c r="F48" s="28"/>
      <c r="G48" s="123"/>
    </row>
    <row r="49" spans="1:7" ht="11.25" customHeight="1" x14ac:dyDescent="0.25">
      <c r="C49" s="14" t="s">
        <v>1394</v>
      </c>
      <c r="D49" s="14" t="s">
        <v>1395</v>
      </c>
      <c r="E49" s="14" t="s">
        <v>1396</v>
      </c>
      <c r="F49" s="28" t="s">
        <v>1397</v>
      </c>
      <c r="G49" s="123">
        <v>1</v>
      </c>
    </row>
    <row r="50" spans="1:7" ht="11.25" customHeight="1" x14ac:dyDescent="0.25">
      <c r="E50" s="14" t="s">
        <v>1398</v>
      </c>
      <c r="F50" s="28" t="s">
        <v>1399</v>
      </c>
      <c r="G50" s="123">
        <v>1</v>
      </c>
    </row>
    <row r="51" spans="1:7" ht="11.25" customHeight="1" x14ac:dyDescent="0.25">
      <c r="E51" s="14" t="s">
        <v>1400</v>
      </c>
      <c r="F51" s="30" t="s">
        <v>1401</v>
      </c>
      <c r="G51" s="123">
        <v>1</v>
      </c>
    </row>
    <row r="52" spans="1:7" ht="11.25" customHeight="1" x14ac:dyDescent="0.25">
      <c r="F52" s="28"/>
      <c r="G52" s="123"/>
    </row>
    <row r="53" spans="1:7" ht="11.25" customHeight="1" x14ac:dyDescent="0.25">
      <c r="C53" s="15" t="s">
        <v>1402</v>
      </c>
      <c r="D53" s="20" t="s">
        <v>1403</v>
      </c>
      <c r="E53" s="15" t="s">
        <v>1404</v>
      </c>
      <c r="F53" s="28" t="s">
        <v>1405</v>
      </c>
      <c r="G53" s="123">
        <v>1</v>
      </c>
    </row>
    <row r="54" spans="1:7" ht="11.25" customHeight="1" x14ac:dyDescent="0.25">
      <c r="E54" s="15" t="s">
        <v>1406</v>
      </c>
      <c r="F54" s="28" t="s">
        <v>1407</v>
      </c>
      <c r="G54" s="123">
        <v>1</v>
      </c>
    </row>
    <row r="55" spans="1:7" ht="11.25" customHeight="1" x14ac:dyDescent="0.25">
      <c r="E55" s="15" t="s">
        <v>1408</v>
      </c>
      <c r="F55" s="20" t="s">
        <v>1409</v>
      </c>
      <c r="G55" s="123">
        <v>1</v>
      </c>
    </row>
    <row r="56" spans="1:7" ht="11.25" customHeight="1" x14ac:dyDescent="0.25">
      <c r="E56" s="15"/>
      <c r="F56" s="28"/>
      <c r="G56" s="123"/>
    </row>
    <row r="57" spans="1:7" ht="11.25" customHeight="1" x14ac:dyDescent="0.25">
      <c r="C57" s="14" t="s">
        <v>1410</v>
      </c>
      <c r="D57" s="14" t="s">
        <v>1411</v>
      </c>
      <c r="E57" s="15" t="s">
        <v>1412</v>
      </c>
      <c r="F57" s="30" t="s">
        <v>1413</v>
      </c>
      <c r="G57" s="123">
        <v>1</v>
      </c>
    </row>
    <row r="58" spans="1:7" ht="11.25" customHeight="1" x14ac:dyDescent="0.25">
      <c r="E58" s="15" t="s">
        <v>1414</v>
      </c>
      <c r="F58" s="30" t="s">
        <v>1415</v>
      </c>
      <c r="G58" s="123">
        <v>1</v>
      </c>
    </row>
    <row r="59" spans="1:7" ht="11.25" customHeight="1" x14ac:dyDescent="0.25">
      <c r="D59" s="15"/>
      <c r="E59" s="15" t="s">
        <v>1416</v>
      </c>
      <c r="F59" s="28" t="s">
        <v>1417</v>
      </c>
      <c r="G59" s="123">
        <v>1</v>
      </c>
    </row>
    <row r="60" spans="1:7" ht="11.25" customHeight="1" x14ac:dyDescent="0.25">
      <c r="D60" s="15"/>
      <c r="E60" s="15" t="s">
        <v>1418</v>
      </c>
      <c r="F60" s="30" t="s">
        <v>1419</v>
      </c>
      <c r="G60" s="123">
        <v>1</v>
      </c>
    </row>
    <row r="61" spans="1:7" ht="11.25" customHeight="1" x14ac:dyDescent="0.25">
      <c r="G61" s="123"/>
    </row>
    <row r="62" spans="1:7" ht="11.25" customHeight="1" x14ac:dyDescent="0.25">
      <c r="A62" s="14" t="s">
        <v>1420</v>
      </c>
      <c r="B62" s="14" t="s">
        <v>1421</v>
      </c>
      <c r="C62" s="15" t="s">
        <v>1422</v>
      </c>
      <c r="D62" s="20" t="s">
        <v>1423</v>
      </c>
      <c r="E62" s="15" t="s">
        <v>1424</v>
      </c>
      <c r="F62" s="20" t="s">
        <v>1425</v>
      </c>
      <c r="G62" s="123">
        <v>1</v>
      </c>
    </row>
    <row r="63" spans="1:7" ht="11.25" customHeight="1" x14ac:dyDescent="0.25">
      <c r="E63" s="15" t="s">
        <v>1426</v>
      </c>
      <c r="F63" s="30" t="s">
        <v>1427</v>
      </c>
      <c r="G63" s="123">
        <v>1</v>
      </c>
    </row>
    <row r="64" spans="1:7" ht="11.25" customHeight="1" x14ac:dyDescent="0.25">
      <c r="F64" s="28"/>
      <c r="G64" s="123"/>
    </row>
    <row r="65" spans="2:7" ht="11.25" customHeight="1" x14ac:dyDescent="0.25">
      <c r="C65" s="14" t="s">
        <v>1428</v>
      </c>
      <c r="D65" s="14" t="s">
        <v>1429</v>
      </c>
      <c r="E65" s="14" t="s">
        <v>1430</v>
      </c>
      <c r="F65" s="28" t="s">
        <v>1431</v>
      </c>
      <c r="G65" s="123">
        <v>1</v>
      </c>
    </row>
    <row r="66" spans="2:7" ht="11.25" customHeight="1" x14ac:dyDescent="0.25">
      <c r="E66" s="14" t="s">
        <v>1432</v>
      </c>
      <c r="F66" s="28" t="s">
        <v>1433</v>
      </c>
      <c r="G66" s="123">
        <v>1</v>
      </c>
    </row>
    <row r="67" spans="2:7" ht="11.25" customHeight="1" x14ac:dyDescent="0.25">
      <c r="E67" s="14" t="s">
        <v>1434</v>
      </c>
      <c r="F67" s="28" t="s">
        <v>1435</v>
      </c>
      <c r="G67" s="123">
        <v>1</v>
      </c>
    </row>
    <row r="68" spans="2:7" ht="11.25" customHeight="1" x14ac:dyDescent="0.25">
      <c r="E68" s="14" t="s">
        <v>1436</v>
      </c>
      <c r="F68" s="28" t="s">
        <v>1437</v>
      </c>
      <c r="G68" s="123">
        <v>1</v>
      </c>
    </row>
    <row r="69" spans="2:7" ht="11.25" customHeight="1" x14ac:dyDescent="0.25">
      <c r="F69" s="28"/>
      <c r="G69" s="123"/>
    </row>
    <row r="70" spans="2:7" ht="11.25" customHeight="1" x14ac:dyDescent="0.25">
      <c r="C70" s="14" t="s">
        <v>1438</v>
      </c>
      <c r="D70" s="14" t="s">
        <v>1439</v>
      </c>
      <c r="E70" s="15" t="s">
        <v>1440</v>
      </c>
      <c r="F70" s="20" t="s">
        <v>1441</v>
      </c>
      <c r="G70" s="123">
        <v>1</v>
      </c>
    </row>
    <row r="71" spans="2:7" ht="11.25" customHeight="1" x14ac:dyDescent="0.25">
      <c r="E71" s="15" t="s">
        <v>1442</v>
      </c>
      <c r="F71" s="20" t="s">
        <v>1443</v>
      </c>
      <c r="G71" s="123">
        <v>1</v>
      </c>
    </row>
    <row r="72" spans="2:7" ht="11.25" customHeight="1" x14ac:dyDescent="0.25">
      <c r="E72" s="15" t="s">
        <v>1444</v>
      </c>
      <c r="F72" s="20" t="s">
        <v>1445</v>
      </c>
      <c r="G72" s="123">
        <v>1</v>
      </c>
    </row>
    <row r="73" spans="2:7" ht="11.25" customHeight="1" x14ac:dyDescent="0.25">
      <c r="E73" s="15" t="s">
        <v>1446</v>
      </c>
      <c r="F73" s="20" t="s">
        <v>1447</v>
      </c>
      <c r="G73" s="123">
        <v>1</v>
      </c>
    </row>
    <row r="74" spans="2:7" ht="11.25" customHeight="1" x14ac:dyDescent="0.25">
      <c r="E74" s="15" t="s">
        <v>1448</v>
      </c>
      <c r="F74" s="20" t="s">
        <v>1449</v>
      </c>
      <c r="G74" s="123">
        <v>1</v>
      </c>
    </row>
    <row r="75" spans="2:7" ht="11.25" customHeight="1" x14ac:dyDescent="0.25">
      <c r="B75" s="15"/>
      <c r="C75" s="15"/>
      <c r="D75" s="15"/>
      <c r="E75" s="15" t="s">
        <v>1450</v>
      </c>
      <c r="F75" s="20" t="s">
        <v>1451</v>
      </c>
      <c r="G75" s="123">
        <v>1</v>
      </c>
    </row>
    <row r="76" spans="2:7" ht="11.25" customHeight="1" x14ac:dyDescent="0.25">
      <c r="C76" s="15"/>
      <c r="F76" s="28"/>
      <c r="G76" s="123"/>
    </row>
    <row r="77" spans="2:7" ht="11.25" customHeight="1" x14ac:dyDescent="0.25">
      <c r="C77" s="14" t="s">
        <v>1452</v>
      </c>
      <c r="D77" s="14" t="s">
        <v>1453</v>
      </c>
      <c r="E77" s="14" t="s">
        <v>1454</v>
      </c>
      <c r="F77" s="14" t="s">
        <v>1455</v>
      </c>
      <c r="G77" s="123">
        <v>1</v>
      </c>
    </row>
    <row r="78" spans="2:7" ht="11.25" customHeight="1" x14ac:dyDescent="0.25">
      <c r="E78" s="14" t="s">
        <v>1456</v>
      </c>
      <c r="F78" s="14" t="s">
        <v>1457</v>
      </c>
      <c r="G78" s="123">
        <v>1</v>
      </c>
    </row>
    <row r="79" spans="2:7" ht="11.25" customHeight="1" x14ac:dyDescent="0.25">
      <c r="F79" s="28"/>
    </row>
    <row r="80" spans="2:7" ht="11.25" customHeight="1" x14ac:dyDescent="0.25">
      <c r="D80" s="28"/>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17" customWidth="1"/>
    <col min="2" max="2" width="40" style="17" customWidth="1"/>
    <col min="3" max="3" width="5.5703125" style="17" customWidth="1"/>
    <col min="4" max="4" width="43.5703125" style="17" customWidth="1"/>
    <col min="5" max="5" width="4.7109375" style="14" customWidth="1"/>
    <col min="6" max="6" width="114.7109375" style="14" customWidth="1"/>
    <col min="7" max="7" width="3.85546875" style="14" customWidth="1"/>
    <col min="8" max="8" width="18.7109375" style="14" customWidth="1"/>
    <col min="9" max="16384" width="11.42578125" style="17"/>
  </cols>
  <sheetData>
    <row r="1" spans="1:13" ht="12" customHeight="1" x14ac:dyDescent="0.25">
      <c r="B1" s="16" t="s">
        <v>1458</v>
      </c>
      <c r="D1" s="16" t="s">
        <v>1459</v>
      </c>
      <c r="E1" s="16" t="s">
        <v>1460</v>
      </c>
      <c r="G1" s="122" t="s">
        <v>1461</v>
      </c>
      <c r="H1" s="39"/>
      <c r="I1" s="39"/>
      <c r="J1" s="39"/>
      <c r="K1" s="39"/>
      <c r="L1" s="39"/>
      <c r="M1" s="41"/>
    </row>
    <row r="2" spans="1:13" ht="12.75" customHeight="1" x14ac:dyDescent="0.25">
      <c r="A2" s="14" t="s">
        <v>1462</v>
      </c>
      <c r="B2" s="14" t="s">
        <v>1463</v>
      </c>
      <c r="C2" s="15" t="s">
        <v>1464</v>
      </c>
      <c r="D2" s="14" t="s">
        <v>1465</v>
      </c>
      <c r="E2" s="14" t="s">
        <v>1466</v>
      </c>
      <c r="F2" s="14" t="s">
        <v>1467</v>
      </c>
      <c r="G2" s="123">
        <v>1</v>
      </c>
    </row>
    <row r="3" spans="1:13" ht="12.75" customHeight="1" x14ac:dyDescent="0.25">
      <c r="D3" s="121"/>
      <c r="E3" s="14" t="s">
        <v>1468</v>
      </c>
      <c r="F3" s="14" t="s">
        <v>1469</v>
      </c>
      <c r="G3" s="123">
        <v>1</v>
      </c>
    </row>
    <row r="4" spans="1:13" ht="12.75" customHeight="1" x14ac:dyDescent="0.25">
      <c r="B4" s="14"/>
      <c r="D4" s="121"/>
      <c r="E4" s="14" t="s">
        <v>1470</v>
      </c>
      <c r="F4" s="14" t="s">
        <v>1471</v>
      </c>
      <c r="G4" s="123">
        <v>1</v>
      </c>
    </row>
    <row r="5" spans="1:13" ht="12.75" customHeight="1" x14ac:dyDescent="0.25">
      <c r="B5" s="14"/>
      <c r="G5" s="123"/>
    </row>
    <row r="6" spans="1:13" ht="12.75" customHeight="1" x14ac:dyDescent="0.25">
      <c r="B6" s="14"/>
      <c r="C6" s="14" t="s">
        <v>1472</v>
      </c>
      <c r="D6" s="14" t="s">
        <v>1473</v>
      </c>
      <c r="E6" s="14" t="s">
        <v>1474</v>
      </c>
      <c r="F6" s="14" t="s">
        <v>1475</v>
      </c>
      <c r="G6" s="123">
        <v>1</v>
      </c>
    </row>
    <row r="7" spans="1:13" ht="12.75" customHeight="1" x14ac:dyDescent="0.25">
      <c r="B7" s="14"/>
      <c r="D7" s="121"/>
      <c r="E7" s="14" t="s">
        <v>1476</v>
      </c>
      <c r="F7" s="14" t="s">
        <v>1477</v>
      </c>
      <c r="G7" s="123">
        <v>1</v>
      </c>
    </row>
    <row r="8" spans="1:13" ht="12.75" customHeight="1" x14ac:dyDescent="0.25">
      <c r="E8" s="14" t="s">
        <v>1478</v>
      </c>
      <c r="F8" s="14" t="s">
        <v>1479</v>
      </c>
      <c r="G8" s="123">
        <v>1</v>
      </c>
    </row>
    <row r="9" spans="1:13" ht="12.75" customHeight="1" x14ac:dyDescent="0.25">
      <c r="A9" s="14"/>
      <c r="D9" s="14"/>
      <c r="E9" s="14" t="s">
        <v>1480</v>
      </c>
      <c r="F9" s="14" t="s">
        <v>1481</v>
      </c>
      <c r="G9" s="123">
        <v>1</v>
      </c>
    </row>
    <row r="10" spans="1:13" ht="12.75" customHeight="1" x14ac:dyDescent="0.25">
      <c r="D10" s="14"/>
      <c r="G10" s="123"/>
    </row>
    <row r="11" spans="1:13" ht="12.75" customHeight="1" x14ac:dyDescent="0.25">
      <c r="C11" s="14" t="s">
        <v>1482</v>
      </c>
      <c r="D11" s="14" t="s">
        <v>1483</v>
      </c>
      <c r="E11" s="14" t="s">
        <v>1484</v>
      </c>
      <c r="F11" s="14" t="s">
        <v>1485</v>
      </c>
      <c r="G11" s="123">
        <v>1</v>
      </c>
    </row>
    <row r="12" spans="1:13" ht="12.75" customHeight="1" x14ac:dyDescent="0.25">
      <c r="E12" s="14" t="s">
        <v>1486</v>
      </c>
      <c r="F12" s="14" t="s">
        <v>1487</v>
      </c>
      <c r="G12" s="123">
        <v>1</v>
      </c>
    </row>
    <row r="13" spans="1:13" ht="12.75" customHeight="1" x14ac:dyDescent="0.25">
      <c r="C13" s="14"/>
      <c r="D13" s="14"/>
      <c r="E13" s="17"/>
      <c r="F13" s="17"/>
      <c r="G13" s="123"/>
    </row>
    <row r="14" spans="1:13" ht="12.75" customHeight="1" x14ac:dyDescent="0.25">
      <c r="A14" s="14" t="s">
        <v>1488</v>
      </c>
      <c r="B14" s="14" t="s">
        <v>1489</v>
      </c>
      <c r="C14" s="14" t="s">
        <v>1490</v>
      </c>
      <c r="D14" s="14" t="s">
        <v>1491</v>
      </c>
      <c r="E14" s="14" t="s">
        <v>1492</v>
      </c>
      <c r="F14" s="14" t="s">
        <v>1493</v>
      </c>
      <c r="G14" s="123">
        <v>1</v>
      </c>
    </row>
    <row r="15" spans="1:13" ht="12.75" customHeight="1" x14ac:dyDescent="0.25">
      <c r="A15" s="14"/>
      <c r="B15" s="14"/>
      <c r="C15" s="14"/>
      <c r="D15" s="14"/>
      <c r="E15" s="14" t="s">
        <v>1494</v>
      </c>
      <c r="F15" s="14" t="s">
        <v>1495</v>
      </c>
      <c r="G15" s="123">
        <v>1</v>
      </c>
    </row>
    <row r="16" spans="1:13" ht="12.75" customHeight="1" x14ac:dyDescent="0.25">
      <c r="A16" s="14"/>
      <c r="B16" s="14"/>
      <c r="C16" s="14"/>
      <c r="D16" s="14"/>
      <c r="E16" s="14" t="s">
        <v>1496</v>
      </c>
      <c r="F16" s="14" t="s">
        <v>1497</v>
      </c>
      <c r="G16" s="123">
        <v>1</v>
      </c>
    </row>
    <row r="17" spans="1:7" ht="12.75" customHeight="1" x14ac:dyDescent="0.25">
      <c r="A17" s="14"/>
      <c r="B17" s="14"/>
      <c r="C17" s="14"/>
      <c r="D17" s="14"/>
      <c r="E17" s="14" t="s">
        <v>1498</v>
      </c>
      <c r="F17" s="14" t="s">
        <v>1499</v>
      </c>
      <c r="G17" s="123">
        <v>1</v>
      </c>
    </row>
    <row r="20" spans="1:7" x14ac:dyDescent="0.25">
      <c r="C20" s="14"/>
      <c r="D20" s="14"/>
    </row>
    <row r="27" spans="1:7" x14ac:dyDescent="0.25">
      <c r="C27" s="14"/>
      <c r="D27" s="14"/>
    </row>
    <row r="35" spans="3:4" x14ac:dyDescent="0.25">
      <c r="C35" s="14"/>
      <c r="D35" s="14"/>
    </row>
    <row r="48" spans="3:4" x14ac:dyDescent="0.25">
      <c r="D48" s="14"/>
    </row>
    <row r="58" spans="4:4" x14ac:dyDescent="0.25">
      <c r="D58" s="14"/>
    </row>
    <row r="64" spans="4:4" x14ac:dyDescent="0.25">
      <c r="D64" s="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zoomScale="70" zoomScaleNormal="70" workbookViewId="0">
      <selection activeCell="B8" sqref="B8:C8"/>
    </sheetView>
  </sheetViews>
  <sheetFormatPr defaultColWidth="11.42578125" defaultRowHeight="15" x14ac:dyDescent="0.25"/>
  <cols>
    <col min="1" max="1" width="4.140625" style="35" customWidth="1"/>
    <col min="2" max="2" width="11.42578125" style="35" customWidth="1"/>
    <col min="3" max="3" width="116.28515625" style="35" customWidth="1"/>
    <col min="4" max="16384" width="11.42578125" style="35"/>
  </cols>
  <sheetData>
    <row r="1" spans="2:5" ht="119.25" customHeight="1" x14ac:dyDescent="0.25">
      <c r="B1" s="9"/>
      <c r="C1" s="9"/>
    </row>
    <row r="2" spans="2:5" ht="66.75" customHeight="1" x14ac:dyDescent="0.25">
      <c r="B2" s="452" t="s">
        <v>0</v>
      </c>
      <c r="C2" s="452"/>
      <c r="D2" s="10"/>
      <c r="E2" s="10"/>
    </row>
    <row r="3" spans="2:5" ht="22.5" customHeight="1" x14ac:dyDescent="0.25">
      <c r="B3" s="8"/>
      <c r="C3" s="8"/>
    </row>
    <row r="4" spans="2:5" ht="26.25" customHeight="1" x14ac:dyDescent="0.25">
      <c r="B4" s="7" t="s">
        <v>1</v>
      </c>
      <c r="C4" s="7"/>
    </row>
    <row r="5" spans="2:5" ht="69" customHeight="1" x14ac:dyDescent="0.25">
      <c r="B5" s="11" t="s">
        <v>2</v>
      </c>
      <c r="C5" s="11"/>
      <c r="D5" s="36"/>
    </row>
    <row r="6" spans="2:5" ht="70.5" customHeight="1" x14ac:dyDescent="0.25">
      <c r="B6" s="11" t="s">
        <v>3</v>
      </c>
      <c r="C6" s="11"/>
      <c r="D6" s="36"/>
    </row>
    <row r="7" spans="2:5" ht="58.5" customHeight="1" x14ac:dyDescent="0.25">
      <c r="B7" s="11" t="s">
        <v>4</v>
      </c>
      <c r="C7" s="11"/>
      <c r="D7" s="36"/>
    </row>
    <row r="8" spans="2:5" ht="25.5" customHeight="1" x14ac:dyDescent="0.25">
      <c r="B8" s="7" t="s">
        <v>5</v>
      </c>
      <c r="C8" s="7"/>
    </row>
    <row r="9" spans="2:5" ht="43.5" customHeight="1" x14ac:dyDescent="0.25">
      <c r="B9" s="6" t="s">
        <v>6</v>
      </c>
      <c r="C9" s="6"/>
    </row>
    <row r="10" spans="2:5" ht="13.5" customHeight="1" x14ac:dyDescent="0.25">
      <c r="B10" s="5"/>
      <c r="C10" s="5"/>
    </row>
    <row r="11" spans="2:5" ht="20.25" customHeight="1" x14ac:dyDescent="0.25">
      <c r="B11" s="6" t="s">
        <v>7</v>
      </c>
      <c r="C11" s="6"/>
    </row>
    <row r="12" spans="2:5" ht="15.75" customHeight="1" x14ac:dyDescent="0.25"/>
    <row r="13" spans="2:5" s="42" customFormat="1" ht="22.5" customHeight="1" x14ac:dyDescent="0.25">
      <c r="B13" s="12" t="s">
        <v>8</v>
      </c>
      <c r="C13" s="11"/>
    </row>
    <row r="14" spans="2:5" s="42" customFormat="1" ht="12" customHeight="1" x14ac:dyDescent="0.25">
      <c r="B14" s="13"/>
      <c r="C14" s="13"/>
    </row>
    <row r="15" spans="2:5" ht="12.75" customHeight="1" x14ac:dyDescent="0.25">
      <c r="B15" s="13"/>
      <c r="C15" s="13"/>
    </row>
    <row r="16" spans="2:5" ht="12.75" customHeight="1" x14ac:dyDescent="0.25">
      <c r="B16" s="13"/>
      <c r="C16" s="13"/>
    </row>
    <row r="17" spans="2:3" ht="12.75" customHeight="1" x14ac:dyDescent="0.25">
      <c r="B17" s="13"/>
      <c r="C17" s="13"/>
    </row>
    <row r="18" spans="2:3" ht="12.75" customHeight="1" x14ac:dyDescent="0.25">
      <c r="B18" s="13"/>
      <c r="C18" s="13"/>
    </row>
  </sheetData>
  <sheetProtection formatCells="0" formatColumns="0" formatRows="0" insertColumns="0" insertRows="0" insertHyperlinks="0" deleteColumns="0" deleteRows="0" sort="0" autoFilter="0" pivotTables="0"/>
  <mergeCells count="18">
    <mergeCell ref="D2:E2"/>
    <mergeCell ref="B17:C17"/>
    <mergeCell ref="B1:C1"/>
    <mergeCell ref="B2:C2"/>
    <mergeCell ref="B3:C3"/>
    <mergeCell ref="B4:C4"/>
    <mergeCell ref="B5:C5"/>
    <mergeCell ref="B11:C11"/>
    <mergeCell ref="B6:C6"/>
    <mergeCell ref="B7:C7"/>
    <mergeCell ref="B8:C8"/>
    <mergeCell ref="B9:C9"/>
    <mergeCell ref="B10:C10"/>
    <mergeCell ref="B18:C18"/>
    <mergeCell ref="B13:C13"/>
    <mergeCell ref="B14:C14"/>
    <mergeCell ref="B15:C15"/>
    <mergeCell ref="B16:C16"/>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zoomScale="60" zoomScaleNormal="60" zoomScaleSheetLayoutView="90" workbookViewId="0">
      <selection activeCell="E18" sqref="E18"/>
    </sheetView>
  </sheetViews>
  <sheetFormatPr defaultColWidth="11.42578125" defaultRowHeight="12.75" x14ac:dyDescent="0.2"/>
  <cols>
    <col min="1" max="2" width="3.85546875" style="34" customWidth="1"/>
    <col min="3" max="3" width="8.140625" style="34" customWidth="1"/>
    <col min="4" max="4" width="19.140625" style="38" customWidth="1"/>
    <col min="5" max="5" width="91.140625" style="34" customWidth="1"/>
    <col min="6" max="6" width="17" style="34" customWidth="1"/>
    <col min="7" max="7" width="17.5703125" style="34" customWidth="1"/>
    <col min="8" max="9" width="18.28515625" style="34" customWidth="1"/>
    <col min="10" max="10" width="3.42578125" style="34" customWidth="1"/>
    <col min="11" max="16384" width="11.42578125" style="34"/>
  </cols>
  <sheetData>
    <row r="3" spans="1:26" ht="22.5" customHeight="1" x14ac:dyDescent="0.2">
      <c r="C3" s="348" t="s">
        <v>9</v>
      </c>
      <c r="D3" s="348"/>
      <c r="E3" s="348"/>
      <c r="F3" s="348"/>
      <c r="G3" s="348"/>
      <c r="H3" s="178"/>
      <c r="I3" s="178"/>
    </row>
    <row r="4" spans="1:26" ht="69" customHeight="1" x14ac:dyDescent="0.2">
      <c r="C4" s="6" t="s">
        <v>10</v>
      </c>
      <c r="D4" s="6"/>
      <c r="E4" s="6"/>
      <c r="F4" s="6"/>
      <c r="G4" s="6"/>
      <c r="H4" s="36"/>
      <c r="I4" s="36"/>
    </row>
    <row r="5" spans="1:26" ht="70.5" customHeight="1" x14ac:dyDescent="0.2">
      <c r="C5" s="6" t="s">
        <v>11</v>
      </c>
      <c r="D5" s="6"/>
      <c r="E5" s="6"/>
      <c r="F5" s="6"/>
      <c r="G5" s="6"/>
      <c r="H5" s="36"/>
      <c r="I5" s="36"/>
    </row>
    <row r="6" spans="1:26" ht="20.25" customHeight="1" x14ac:dyDescent="0.2">
      <c r="C6" s="354"/>
      <c r="D6" s="5"/>
      <c r="E6" s="5"/>
      <c r="F6" s="198"/>
      <c r="G6" s="198"/>
      <c r="H6" s="36"/>
      <c r="I6" s="36"/>
    </row>
    <row r="7" spans="1:26" ht="252.75" customHeight="1" x14ac:dyDescent="0.2">
      <c r="C7" s="349"/>
      <c r="D7" s="349"/>
      <c r="E7" s="349"/>
      <c r="F7" s="349"/>
      <c r="G7" s="179"/>
    </row>
    <row r="8" spans="1:26" ht="15" customHeight="1" x14ac:dyDescent="0.2">
      <c r="C8" s="349"/>
      <c r="D8" s="349"/>
      <c r="E8" s="349"/>
      <c r="F8" s="349"/>
      <c r="G8" s="179"/>
    </row>
    <row r="9" spans="1:26" ht="117" customHeight="1" x14ac:dyDescent="0.2">
      <c r="C9" s="350"/>
      <c r="D9" s="350"/>
      <c r="E9" s="350"/>
      <c r="F9" s="350"/>
      <c r="G9" s="179"/>
    </row>
    <row r="10" spans="1:26" ht="9.9499999999999993" customHeight="1" x14ac:dyDescent="0.2">
      <c r="A10" s="344"/>
      <c r="C10" s="342"/>
      <c r="D10" s="342"/>
      <c r="E10" s="342"/>
      <c r="F10" s="342"/>
      <c r="G10" s="179"/>
    </row>
    <row r="11" spans="1:26" s="32" customFormat="1" ht="41.25" customHeight="1" x14ac:dyDescent="0.25">
      <c r="C11" s="351" t="s">
        <v>12</v>
      </c>
      <c r="D11" s="351"/>
      <c r="E11" s="336" t="s">
        <v>13</v>
      </c>
      <c r="F11" s="352" t="s">
        <v>14</v>
      </c>
      <c r="G11" s="353"/>
    </row>
    <row r="12" spans="1:26" s="32" customFormat="1" ht="118.5" customHeight="1" x14ac:dyDescent="0.25">
      <c r="C12" s="4" t="s">
        <v>15</v>
      </c>
      <c r="D12" s="318" t="s">
        <v>16</v>
      </c>
      <c r="E12" s="317" t="s">
        <v>17</v>
      </c>
      <c r="F12" s="327">
        <v>13</v>
      </c>
      <c r="G12" s="323">
        <v>38</v>
      </c>
    </row>
    <row r="13" spans="1:26" s="32" customFormat="1" ht="144" customHeight="1" x14ac:dyDescent="0.25">
      <c r="C13" s="4"/>
      <c r="D13" s="312" t="s">
        <v>18</v>
      </c>
      <c r="E13" s="335" t="s">
        <v>19</v>
      </c>
      <c r="F13" s="325">
        <v>8</v>
      </c>
      <c r="G13" s="324">
        <v>13</v>
      </c>
    </row>
    <row r="14" spans="1:26" s="32" customFormat="1" ht="127.5" customHeight="1" x14ac:dyDescent="0.25">
      <c r="C14" s="4"/>
      <c r="D14" s="334" t="s">
        <v>20</v>
      </c>
      <c r="E14" s="343" t="s">
        <v>21</v>
      </c>
      <c r="F14" s="326">
        <v>6</v>
      </c>
      <c r="G14" s="333">
        <v>19</v>
      </c>
      <c r="I14" s="37"/>
      <c r="J14" s="37"/>
      <c r="K14" s="37"/>
      <c r="L14" s="37"/>
      <c r="M14" s="37"/>
      <c r="N14" s="37"/>
      <c r="O14" s="37"/>
      <c r="P14" s="37"/>
      <c r="Q14" s="37"/>
      <c r="R14" s="37"/>
      <c r="S14" s="37"/>
      <c r="T14" s="37"/>
      <c r="U14" s="37"/>
      <c r="V14" s="37"/>
      <c r="W14" s="37"/>
      <c r="X14" s="37"/>
      <c r="Y14" s="37"/>
      <c r="Z14" s="37"/>
    </row>
    <row r="15" spans="1:26" s="32" customFormat="1" ht="107.25" customHeight="1" x14ac:dyDescent="0.25">
      <c r="C15" s="3" t="s">
        <v>22</v>
      </c>
      <c r="D15" s="330" t="s">
        <v>23</v>
      </c>
      <c r="E15" s="331" t="s">
        <v>24</v>
      </c>
      <c r="F15" s="332">
        <v>3</v>
      </c>
      <c r="G15" s="328">
        <v>17</v>
      </c>
      <c r="I15" s="37"/>
      <c r="J15" s="37"/>
      <c r="K15" s="37"/>
      <c r="L15" s="37"/>
      <c r="M15" s="37"/>
      <c r="N15" s="37"/>
      <c r="O15" s="37"/>
      <c r="P15" s="37"/>
      <c r="Q15" s="37"/>
      <c r="R15" s="37"/>
      <c r="S15" s="37"/>
      <c r="T15" s="37"/>
      <c r="U15" s="37"/>
      <c r="V15" s="37"/>
      <c r="W15" s="37"/>
      <c r="X15" s="37"/>
      <c r="Y15" s="37"/>
      <c r="Z15" s="37"/>
    </row>
    <row r="16" spans="1:26" s="32" customFormat="1" ht="218.25" customHeight="1" x14ac:dyDescent="0.25">
      <c r="C16" s="2"/>
      <c r="D16" s="313" t="s">
        <v>25</v>
      </c>
      <c r="E16" s="314" t="s">
        <v>26</v>
      </c>
      <c r="F16" s="332">
        <v>12</v>
      </c>
      <c r="G16" s="328">
        <v>51</v>
      </c>
      <c r="I16" s="37"/>
      <c r="J16" s="37"/>
      <c r="K16" s="37"/>
      <c r="L16" s="37"/>
      <c r="M16" s="37"/>
      <c r="N16" s="37"/>
      <c r="O16" s="37"/>
      <c r="P16" s="37"/>
      <c r="Q16" s="37"/>
      <c r="R16" s="37"/>
      <c r="S16" s="37"/>
      <c r="T16" s="37"/>
      <c r="U16" s="37"/>
      <c r="V16" s="37"/>
      <c r="W16" s="37"/>
      <c r="X16" s="37"/>
      <c r="Y16" s="37"/>
      <c r="Z16" s="37"/>
    </row>
    <row r="17" spans="3:26" s="32" customFormat="1" ht="103.5" customHeight="1" x14ac:dyDescent="0.25">
      <c r="C17" s="1" t="s">
        <v>27</v>
      </c>
      <c r="D17" s="320" t="s">
        <v>28</v>
      </c>
      <c r="E17" s="319" t="s">
        <v>29</v>
      </c>
      <c r="F17" s="329">
        <v>3</v>
      </c>
      <c r="G17" s="321">
        <v>8</v>
      </c>
      <c r="I17" s="37"/>
      <c r="J17" s="37"/>
      <c r="K17" s="37"/>
      <c r="L17" s="37"/>
      <c r="M17" s="37"/>
      <c r="N17" s="37"/>
      <c r="O17" s="37"/>
      <c r="P17" s="37"/>
      <c r="Q17" s="37"/>
      <c r="R17" s="37"/>
      <c r="S17" s="37"/>
      <c r="T17" s="37"/>
      <c r="U17" s="37"/>
      <c r="V17" s="37"/>
      <c r="W17" s="37"/>
      <c r="X17" s="37"/>
      <c r="Y17" s="37"/>
      <c r="Z17" s="37"/>
    </row>
    <row r="18" spans="3:26" s="32" customFormat="1" ht="110.25" customHeight="1" x14ac:dyDescent="0.25">
      <c r="C18" s="347"/>
      <c r="D18" s="320" t="s">
        <v>30</v>
      </c>
      <c r="E18" s="319" t="s">
        <v>31</v>
      </c>
      <c r="F18" s="315">
        <v>3</v>
      </c>
      <c r="G18" s="321">
        <v>5</v>
      </c>
    </row>
    <row r="19" spans="3:26" s="32" customFormat="1" ht="54.75" customHeight="1" x14ac:dyDescent="0.25">
      <c r="C19" s="124"/>
      <c r="D19" s="125"/>
      <c r="E19" s="126"/>
      <c r="F19" s="316">
        <f>SUM(F12:F18)</f>
        <v>48</v>
      </c>
      <c r="G19" s="322">
        <f>SUM(G12:G18)</f>
        <v>151</v>
      </c>
    </row>
    <row r="20" spans="3:26" ht="14.25" customHeight="1" x14ac:dyDescent="0.2">
      <c r="C20" s="127"/>
      <c r="D20" s="127"/>
    </row>
    <row r="21" spans="3:26" ht="14.25" customHeight="1" x14ac:dyDescent="0.2">
      <c r="C21" s="177"/>
      <c r="D21" s="177"/>
      <c r="E21" s="177"/>
      <c r="F21" s="177"/>
      <c r="G21" s="177"/>
    </row>
    <row r="22" spans="3:26" ht="14.25" customHeight="1" x14ac:dyDescent="0.2">
      <c r="H22" s="177"/>
      <c r="I22" s="177"/>
    </row>
    <row r="23" spans="3:26" ht="14.25" customHeight="1" x14ac:dyDescent="0.2"/>
    <row r="24" spans="3:26" ht="14.25" customHeight="1" x14ac:dyDescent="0.2"/>
    <row r="38" spans="4:4" x14ac:dyDescent="0.2">
      <c r="D38" s="34"/>
    </row>
    <row r="39" spans="4:4" x14ac:dyDescent="0.2">
      <c r="D39" s="34"/>
    </row>
    <row r="40" spans="4:4" x14ac:dyDescent="0.2">
      <c r="D40" s="34"/>
    </row>
    <row r="41" spans="4:4" x14ac:dyDescent="0.2">
      <c r="D41" s="34"/>
    </row>
    <row r="42" spans="4:4" x14ac:dyDescent="0.2">
      <c r="D42" s="34"/>
    </row>
    <row r="43" spans="4:4" x14ac:dyDescent="0.2">
      <c r="D43" s="34"/>
    </row>
    <row r="44" spans="4:4" x14ac:dyDescent="0.2">
      <c r="D44" s="34"/>
    </row>
    <row r="45" spans="4:4" x14ac:dyDescent="0.2">
      <c r="D45" s="34"/>
    </row>
    <row r="46" spans="4:4" x14ac:dyDescent="0.2">
      <c r="D46" s="34"/>
    </row>
    <row r="47" spans="4:4" x14ac:dyDescent="0.2">
      <c r="D47" s="34"/>
    </row>
    <row r="48" spans="4:4" x14ac:dyDescent="0.2">
      <c r="D48" s="34"/>
    </row>
    <row r="49" spans="4:4" x14ac:dyDescent="0.2">
      <c r="D49" s="34"/>
    </row>
    <row r="50" spans="4:4" x14ac:dyDescent="0.2">
      <c r="D50" s="34"/>
    </row>
    <row r="51" spans="4:4" x14ac:dyDescent="0.2">
      <c r="D51" s="34"/>
    </row>
    <row r="52" spans="4:4" x14ac:dyDescent="0.2">
      <c r="D52" s="34"/>
    </row>
    <row r="53" spans="4:4" x14ac:dyDescent="0.2">
      <c r="D53" s="34"/>
    </row>
    <row r="54" spans="4:4" x14ac:dyDescent="0.2">
      <c r="D54" s="34"/>
    </row>
    <row r="55" spans="4:4" x14ac:dyDescent="0.2">
      <c r="D55" s="34"/>
    </row>
    <row r="56" spans="4:4" x14ac:dyDescent="0.2">
      <c r="D56" s="34"/>
    </row>
    <row r="57" spans="4:4" x14ac:dyDescent="0.2">
      <c r="D57" s="34"/>
    </row>
    <row r="58" spans="4:4" x14ac:dyDescent="0.2">
      <c r="D58" s="34"/>
    </row>
    <row r="59" spans="4:4" x14ac:dyDescent="0.2">
      <c r="D59" s="34"/>
    </row>
    <row r="60" spans="4:4" x14ac:dyDescent="0.2">
      <c r="D60" s="34"/>
    </row>
    <row r="61" spans="4:4" x14ac:dyDescent="0.2">
      <c r="D61" s="34"/>
    </row>
    <row r="62" spans="4:4" x14ac:dyDescent="0.2">
      <c r="D62" s="34"/>
    </row>
    <row r="63" spans="4:4" x14ac:dyDescent="0.2">
      <c r="D63" s="34"/>
    </row>
    <row r="64" spans="4:4" x14ac:dyDescent="0.2">
      <c r="D64" s="34"/>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showRowColHeaders="0" zoomScale="90" zoomScaleNormal="90" zoomScaleSheetLayoutView="90" workbookViewId="0">
      <pane ySplit="8" topLeftCell="A9" activePane="bottomLeft" state="frozen"/>
      <selection pane="bottomLeft" activeCell="J7" sqref="J7:R7"/>
    </sheetView>
  </sheetViews>
  <sheetFormatPr defaultRowHeight="15" outlineLevelCol="1" x14ac:dyDescent="0.25"/>
  <cols>
    <col min="1" max="1" width="2" style="163" customWidth="1"/>
    <col min="2" max="2" width="6.7109375" style="163" customWidth="1"/>
    <col min="3" max="3" width="65.85546875" style="163" customWidth="1"/>
    <col min="4" max="4" width="2.85546875" style="139" customWidth="1" outlineLevel="1"/>
    <col min="5" max="5" width="7.28515625" style="163" customWidth="1" outlineLevel="1"/>
    <col min="6" max="6" width="3.140625" style="163" customWidth="1" outlineLevel="1" collapsed="1"/>
    <col min="7" max="7" width="5.710937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6.140625" style="163" customWidth="1"/>
    <col min="20" max="20" width="13.28515625" style="163" customWidth="1"/>
    <col min="21" max="21" width="8.28515625" style="163" hidden="1" customWidth="1"/>
    <col min="22" max="22" width="9.140625" style="163" hidden="1" customWidth="1"/>
    <col min="23" max="23" width="10.42578125" style="163" hidden="1" customWidth="1"/>
    <col min="24" max="24" width="9.5703125" style="163" hidden="1" customWidth="1"/>
    <col min="25" max="25" width="6.28515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1" width="9.140625" style="163"/>
    <col min="32" max="32" width="13.28515625" style="163" customWidth="1"/>
    <col min="33" max="16384" width="9.140625" style="163"/>
  </cols>
  <sheetData>
    <row r="1" spans="2:39" ht="28.5" customHeight="1" x14ac:dyDescent="0.25">
      <c r="B1" s="363" t="s">
        <v>32</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39" x14ac:dyDescent="0.25">
      <c r="B2" s="186"/>
      <c r="C2" s="186" t="s">
        <v>1547</v>
      </c>
      <c r="D2" s="186"/>
      <c r="E2" s="186"/>
      <c r="F2" s="186"/>
      <c r="G2" s="186"/>
      <c r="H2" s="186"/>
      <c r="I2" s="186"/>
      <c r="J2" s="186"/>
      <c r="K2" s="186"/>
      <c r="L2" s="186"/>
      <c r="M2" s="186"/>
      <c r="N2" s="186"/>
      <c r="O2" s="186"/>
      <c r="P2" s="186"/>
      <c r="Q2" s="186"/>
      <c r="R2" s="186"/>
      <c r="S2" s="186"/>
      <c r="T2" s="186"/>
      <c r="U2" s="186"/>
      <c r="V2" s="186"/>
      <c r="W2" s="186"/>
      <c r="X2" s="186"/>
      <c r="Y2" s="186"/>
    </row>
    <row r="3" spans="2:39" x14ac:dyDescent="0.25">
      <c r="B3" s="186"/>
      <c r="C3" s="186" t="s">
        <v>1548</v>
      </c>
      <c r="D3" s="186"/>
      <c r="E3" s="186"/>
      <c r="F3" s="186"/>
      <c r="G3" s="186"/>
      <c r="H3" s="186"/>
      <c r="I3" s="186"/>
      <c r="J3" s="186"/>
      <c r="K3" s="186"/>
      <c r="L3" s="186"/>
      <c r="M3" s="186"/>
      <c r="N3" s="186"/>
      <c r="O3" s="186"/>
      <c r="P3" s="186"/>
      <c r="Q3" s="186"/>
      <c r="R3" s="186"/>
      <c r="S3" s="186"/>
      <c r="T3"/>
      <c r="U3"/>
      <c r="V3"/>
      <c r="W3"/>
      <c r="X3"/>
      <c r="Y3"/>
    </row>
    <row r="4" spans="2:39" x14ac:dyDescent="0.25">
      <c r="B4" s="161"/>
      <c r="C4" s="162"/>
      <c r="D4" s="162"/>
      <c r="E4" s="162"/>
      <c r="F4" s="162"/>
      <c r="G4" s="162"/>
      <c r="H4" s="162"/>
      <c r="I4" s="162"/>
      <c r="J4" s="162"/>
      <c r="K4" s="162"/>
      <c r="L4" s="162"/>
      <c r="M4" s="162"/>
      <c r="N4" s="162"/>
      <c r="O4" s="162"/>
      <c r="P4" s="162"/>
      <c r="Q4" s="162"/>
      <c r="R4" s="162"/>
      <c r="S4" s="162"/>
      <c r="T4"/>
      <c r="U4"/>
      <c r="V4"/>
      <c r="W4"/>
      <c r="X4"/>
      <c r="Y4"/>
    </row>
    <row r="5" spans="2:39" s="166" customFormat="1" ht="14.25" customHeight="1" x14ac:dyDescent="0.25">
      <c r="B5" s="187"/>
      <c r="C5" s="346"/>
      <c r="D5" s="187"/>
      <c r="E5" s="187"/>
      <c r="F5" s="187"/>
      <c r="G5" s="187"/>
      <c r="H5" s="187"/>
      <c r="I5" s="187"/>
      <c r="J5" s="187"/>
      <c r="K5" s="187"/>
      <c r="L5" s="364"/>
      <c r="M5" s="364"/>
      <c r="N5" s="364"/>
      <c r="O5" s="364"/>
      <c r="P5" s="364"/>
      <c r="Q5" s="364"/>
      <c r="R5" s="364"/>
      <c r="S5" s="364"/>
      <c r="T5" s="364"/>
      <c r="U5" s="364"/>
      <c r="V5" s="364"/>
      <c r="W5" s="364"/>
      <c r="X5" s="364"/>
      <c r="Y5" s="364"/>
      <c r="Z5" s="364"/>
      <c r="AA5" s="364"/>
      <c r="AB5" s="364"/>
      <c r="AC5" s="364"/>
      <c r="AD5" s="364"/>
    </row>
    <row r="6" spans="2:39" s="166" customFormat="1" x14ac:dyDescent="0.25">
      <c r="B6" s="167"/>
      <c r="C6" s="453"/>
      <c r="D6" s="453"/>
      <c r="E6" s="453"/>
      <c r="F6" s="453"/>
      <c r="G6" s="453"/>
      <c r="H6" s="453"/>
      <c r="I6" s="453"/>
      <c r="J6" s="453"/>
      <c r="K6" s="453"/>
      <c r="L6" s="453"/>
      <c r="M6" s="453"/>
      <c r="N6" s="453"/>
      <c r="O6" s="453"/>
      <c r="P6" s="453"/>
      <c r="Q6" s="453"/>
      <c r="R6" s="453"/>
      <c r="S6" s="453"/>
      <c r="T6" s="453"/>
      <c r="U6" s="167"/>
      <c r="V6" s="167"/>
      <c r="W6" s="167"/>
      <c r="X6" s="167"/>
      <c r="Y6" s="167"/>
    </row>
    <row r="7" spans="2:39" s="166" customFormat="1" ht="37.5" customHeight="1" x14ac:dyDescent="0.25">
      <c r="B7" s="181"/>
      <c r="C7" s="356" t="s">
        <v>33</v>
      </c>
      <c r="D7" s="337"/>
      <c r="E7" s="359" t="s">
        <v>34</v>
      </c>
      <c r="F7" s="339"/>
      <c r="G7" s="359" t="s">
        <v>35</v>
      </c>
      <c r="I7" s="169"/>
      <c r="J7" s="361" t="s">
        <v>1694</v>
      </c>
      <c r="K7" s="362"/>
      <c r="L7" s="362"/>
      <c r="M7" s="362"/>
      <c r="N7" s="362"/>
      <c r="O7" s="362"/>
      <c r="P7" s="362"/>
      <c r="Q7" s="362"/>
      <c r="R7" s="362"/>
      <c r="S7" s="169"/>
      <c r="T7" s="360" t="s">
        <v>36</v>
      </c>
      <c r="U7" s="360"/>
      <c r="V7" s="360"/>
      <c r="W7" s="170"/>
      <c r="X7" s="170"/>
      <c r="Y7" s="170"/>
      <c r="Z7" s="170"/>
      <c r="AG7" s="356" t="s">
        <v>37</v>
      </c>
      <c r="AH7" s="356"/>
      <c r="AI7" s="356"/>
      <c r="AJ7" s="356"/>
      <c r="AK7" s="356"/>
      <c r="AL7" s="356"/>
      <c r="AM7" s="356"/>
    </row>
    <row r="8" spans="2:39" s="166" customFormat="1" ht="80.25" customHeight="1" x14ac:dyDescent="0.25">
      <c r="B8" s="181"/>
      <c r="C8" s="356"/>
      <c r="D8" s="337"/>
      <c r="E8" s="359"/>
      <c r="F8" s="340"/>
      <c r="G8" s="359"/>
      <c r="J8" s="172" t="s">
        <v>150</v>
      </c>
      <c r="K8" s="172" t="s">
        <v>151</v>
      </c>
      <c r="L8" s="192">
        <v>0</v>
      </c>
      <c r="M8" s="192">
        <v>0.2</v>
      </c>
      <c r="N8" s="192">
        <v>0.4</v>
      </c>
      <c r="O8" s="192">
        <v>0.6</v>
      </c>
      <c r="P8" s="192">
        <v>0.8</v>
      </c>
      <c r="Q8" s="192">
        <v>1</v>
      </c>
      <c r="R8" s="193" t="s">
        <v>38</v>
      </c>
      <c r="T8" s="174"/>
      <c r="U8" s="174" t="s">
        <v>152</v>
      </c>
      <c r="V8" s="173" t="s">
        <v>153</v>
      </c>
      <c r="W8" s="171"/>
      <c r="Y8" s="171"/>
      <c r="AG8" s="356"/>
      <c r="AH8" s="356"/>
      <c r="AI8" s="356"/>
      <c r="AJ8" s="356"/>
      <c r="AK8" s="356"/>
      <c r="AL8" s="356"/>
      <c r="AM8" s="356"/>
    </row>
    <row r="9" spans="2:39" ht="42" customHeight="1" x14ac:dyDescent="0.25">
      <c r="H9" s="139"/>
      <c r="K9" s="45"/>
      <c r="L9" s="45"/>
      <c r="M9" s="45"/>
      <c r="N9" s="45"/>
      <c r="O9" s="45"/>
      <c r="P9" s="46"/>
      <c r="Q9" s="129"/>
      <c r="R9" s="130"/>
      <c r="T9" s="47"/>
      <c r="U9" s="47"/>
      <c r="V9" s="46"/>
      <c r="W9" s="163" t="s">
        <v>154</v>
      </c>
      <c r="X9" s="163" t="s">
        <v>155</v>
      </c>
      <c r="Z9" s="131" t="s">
        <v>39</v>
      </c>
    </row>
    <row r="10" spans="2:39" ht="49.5" customHeight="1" x14ac:dyDescent="0.25">
      <c r="B10" s="301">
        <v>1</v>
      </c>
      <c r="C10" s="153" t="s">
        <v>40</v>
      </c>
      <c r="D10" s="188"/>
      <c r="E10" s="277" t="s">
        <v>41</v>
      </c>
      <c r="F10" s="281"/>
      <c r="G10" s="281"/>
      <c r="H10" s="139"/>
      <c r="I10" s="165">
        <f>SUM(K10:K47)</f>
        <v>0</v>
      </c>
      <c r="J10" s="137">
        <f>SUM(L10:Q10)</f>
        <v>0</v>
      </c>
      <c r="K10" s="137">
        <f t="shared" ref="K10" si="0">SUM(L10:Q10)</f>
        <v>0</v>
      </c>
      <c r="L10" s="135"/>
      <c r="M10" s="135"/>
      <c r="N10" s="135"/>
      <c r="O10" s="135"/>
      <c r="P10" s="136"/>
      <c r="Q10" s="197"/>
      <c r="R10" s="136"/>
      <c r="T10" s="138" t="str">
        <f t="shared" ref="T10" si="1">IF(SUM(L10:Q10)=1,((L10*0)+(M10*20)+(N10*40)+(O10*60)+(P10*80)+(Q10*100)),"")</f>
        <v/>
      </c>
      <c r="U10" s="160" t="e">
        <f>1/$J$48</f>
        <v>#DIV/0!</v>
      </c>
      <c r="V10" s="140" t="e">
        <f t="shared" ref="V10" si="2">1/$K$48</f>
        <v>#DIV/0!</v>
      </c>
      <c r="W10" s="152" t="e">
        <f>IF(R10=1,0,T10*U10)</f>
        <v>#VALUE!</v>
      </c>
      <c r="X10" s="48" t="e">
        <f t="shared" ref="X10" si="3">IF(R10=1,0,T10*V10)</f>
        <v>#VALUE!</v>
      </c>
      <c r="Z10" s="355"/>
      <c r="AA10" s="355"/>
    </row>
    <row r="11" spans="2:39" ht="50.25" customHeight="1" x14ac:dyDescent="0.25">
      <c r="B11" s="301">
        <v>2</v>
      </c>
      <c r="C11" s="153" t="s">
        <v>42</v>
      </c>
      <c r="D11" s="188"/>
      <c r="E11" s="277" t="s">
        <v>43</v>
      </c>
      <c r="F11" s="281"/>
      <c r="G11" s="281"/>
      <c r="H11" s="139"/>
      <c r="I11" s="165"/>
      <c r="J11" s="137">
        <f>SUM(L11:Q11)</f>
        <v>0</v>
      </c>
      <c r="K11" s="137">
        <f t="shared" ref="K11" si="4">SUM(L11:Q11)</f>
        <v>0</v>
      </c>
      <c r="L11" s="135"/>
      <c r="M11" s="135"/>
      <c r="N11" s="135"/>
      <c r="O11" s="135"/>
      <c r="P11" s="136"/>
      <c r="Q11" s="135"/>
      <c r="R11" s="136"/>
      <c r="T11" s="138" t="str">
        <f t="shared" ref="T11" si="5">IF(SUM(L11:Q11)=1,((L11*0)+(M11*20)+(N11*40)+(O11*60)+(P11*80)+(Q11*100)),"")</f>
        <v/>
      </c>
      <c r="U11" s="160" t="e">
        <f>1/$J$48</f>
        <v>#DIV/0!</v>
      </c>
      <c r="V11" s="140" t="e">
        <f t="shared" ref="V11" si="6">1/$K$48</f>
        <v>#DIV/0!</v>
      </c>
      <c r="W11" s="152" t="e">
        <f>IF(R11=1,0,T11*U11)</f>
        <v>#VALUE!</v>
      </c>
      <c r="X11" s="48" t="e">
        <f t="shared" ref="X11" si="7">IF(R11=1,0,T11*V11)</f>
        <v>#VALUE!</v>
      </c>
      <c r="Z11" s="355"/>
      <c r="AA11" s="355"/>
    </row>
    <row r="12" spans="2:39" ht="51.75" customHeight="1" x14ac:dyDescent="0.25">
      <c r="B12" s="301">
        <v>3</v>
      </c>
      <c r="C12" s="153" t="s">
        <v>44</v>
      </c>
      <c r="D12" s="188"/>
      <c r="E12" s="277" t="s">
        <v>45</v>
      </c>
      <c r="F12" s="281"/>
      <c r="G12" s="278" t="s">
        <v>46</v>
      </c>
      <c r="H12" s="132"/>
      <c r="I12" s="165"/>
      <c r="J12" s="137">
        <f>SUM(L12:Q12)</f>
        <v>0</v>
      </c>
      <c r="K12" s="137">
        <f t="shared" ref="K12:K47" si="8">SUM(L12:Q12)</f>
        <v>0</v>
      </c>
      <c r="L12" s="135"/>
      <c r="M12" s="135"/>
      <c r="N12" s="135"/>
      <c r="O12" s="135"/>
      <c r="P12" s="136"/>
      <c r="Q12" s="135"/>
      <c r="R12" s="136"/>
      <c r="T12" s="138" t="str">
        <f t="shared" ref="T12:T47" si="9">IF(SUM(L12:Q12)=1,((L12*0)+(M12*20)+(N12*40)+(O12*60)+(P12*80)+(Q12*100)),"")</f>
        <v/>
      </c>
      <c r="U12" s="160" t="e">
        <f>1/$J$48</f>
        <v>#DIV/0!</v>
      </c>
      <c r="V12" s="140" t="e">
        <f t="shared" ref="V12:V47" si="10">1/$K$48</f>
        <v>#DIV/0!</v>
      </c>
      <c r="W12" s="152" t="e">
        <f>IF(R12=1,0,T12*U12)</f>
        <v>#VALUE!</v>
      </c>
      <c r="X12" s="48" t="e">
        <f t="shared" ref="X12:X47" si="11">IF(R12=1,0,T12*V12)</f>
        <v>#VALUE!</v>
      </c>
      <c r="Z12" s="355"/>
      <c r="AA12" s="355"/>
      <c r="AG12" s="357" t="s">
        <v>1549</v>
      </c>
      <c r="AH12" s="357"/>
      <c r="AI12" s="357"/>
      <c r="AJ12" s="357"/>
      <c r="AK12" s="357"/>
      <c r="AL12" s="357"/>
    </row>
    <row r="13" spans="2:39" ht="52.5" customHeight="1" x14ac:dyDescent="0.25">
      <c r="B13" s="301" t="s">
        <v>47</v>
      </c>
      <c r="C13" s="155" t="s">
        <v>48</v>
      </c>
      <c r="D13" s="189"/>
      <c r="E13" s="277" t="s">
        <v>49</v>
      </c>
      <c r="F13" s="279"/>
      <c r="G13" s="278" t="s">
        <v>50</v>
      </c>
      <c r="H13" s="139"/>
      <c r="I13" s="165"/>
      <c r="J13" s="165"/>
      <c r="K13" s="137">
        <f t="shared" si="8"/>
        <v>0</v>
      </c>
      <c r="L13" s="135"/>
      <c r="M13" s="135"/>
      <c r="N13" s="135"/>
      <c r="O13" s="135"/>
      <c r="P13" s="136"/>
      <c r="Q13" s="135"/>
      <c r="R13" s="136"/>
      <c r="T13" s="138" t="str">
        <f t="shared" si="9"/>
        <v/>
      </c>
      <c r="U13" s="160"/>
      <c r="V13" s="140" t="e">
        <f t="shared" si="10"/>
        <v>#DIV/0!</v>
      </c>
      <c r="W13" s="152"/>
      <c r="X13" s="48" t="e">
        <f t="shared" si="11"/>
        <v>#VALUE!</v>
      </c>
      <c r="Z13" s="355"/>
      <c r="AA13" s="355"/>
    </row>
    <row r="14" spans="2:39" ht="54" customHeight="1" x14ac:dyDescent="0.25">
      <c r="B14" s="301" t="s">
        <v>51</v>
      </c>
      <c r="C14" s="156" t="s">
        <v>52</v>
      </c>
      <c r="D14" s="189"/>
      <c r="E14" s="277" t="s">
        <v>53</v>
      </c>
      <c r="F14" s="279"/>
      <c r="G14" s="278"/>
      <c r="H14" s="128"/>
      <c r="I14" s="165"/>
      <c r="J14" s="165"/>
      <c r="K14" s="137">
        <f t="shared" si="8"/>
        <v>0</v>
      </c>
      <c r="L14" s="135"/>
      <c r="M14" s="135"/>
      <c r="N14" s="135"/>
      <c r="O14" s="135"/>
      <c r="P14" s="136"/>
      <c r="Q14" s="135"/>
      <c r="R14" s="136"/>
      <c r="T14" s="138" t="str">
        <f t="shared" si="9"/>
        <v/>
      </c>
      <c r="U14" s="160"/>
      <c r="V14" s="140" t="e">
        <f t="shared" si="10"/>
        <v>#DIV/0!</v>
      </c>
      <c r="W14" s="152"/>
      <c r="X14" s="48" t="e">
        <f t="shared" si="11"/>
        <v>#VALUE!</v>
      </c>
      <c r="Z14" s="355"/>
      <c r="AA14" s="355"/>
      <c r="AG14" s="357" t="s">
        <v>1550</v>
      </c>
      <c r="AH14" s="357"/>
      <c r="AI14" s="357"/>
      <c r="AJ14" s="357"/>
      <c r="AK14" s="357"/>
      <c r="AL14" s="357"/>
    </row>
    <row r="15" spans="2:39" ht="62.25" customHeight="1" x14ac:dyDescent="0.25">
      <c r="B15" s="301" t="s">
        <v>54</v>
      </c>
      <c r="C15" s="157" t="s">
        <v>55</v>
      </c>
      <c r="D15" s="189"/>
      <c r="E15" s="277" t="s">
        <v>56</v>
      </c>
      <c r="F15" s="279"/>
      <c r="G15" s="279"/>
      <c r="H15" s="128"/>
      <c r="I15" s="165"/>
      <c r="J15" s="165"/>
      <c r="K15" s="137">
        <f t="shared" si="8"/>
        <v>0</v>
      </c>
      <c r="L15" s="135"/>
      <c r="M15" s="135"/>
      <c r="N15" s="135"/>
      <c r="O15" s="135"/>
      <c r="P15" s="136"/>
      <c r="Q15" s="135"/>
      <c r="R15" s="136"/>
      <c r="T15" s="138" t="str">
        <f t="shared" si="9"/>
        <v/>
      </c>
      <c r="U15" s="160"/>
      <c r="V15" s="140" t="e">
        <f t="shared" si="10"/>
        <v>#DIV/0!</v>
      </c>
      <c r="W15" s="152"/>
      <c r="X15" s="48" t="e">
        <f t="shared" si="11"/>
        <v>#VALUE!</v>
      </c>
      <c r="Z15" s="355"/>
      <c r="AA15" s="355"/>
      <c r="AG15" s="358" t="s">
        <v>1551</v>
      </c>
      <c r="AH15" s="358"/>
      <c r="AI15" s="358"/>
      <c r="AJ15" s="358"/>
      <c r="AK15" s="358"/>
      <c r="AL15" s="358"/>
      <c r="AM15" s="358"/>
    </row>
    <row r="16" spans="2:39" ht="61.5" customHeight="1" x14ac:dyDescent="0.25">
      <c r="B16" s="301">
        <v>4</v>
      </c>
      <c r="C16" s="154" t="s">
        <v>57</v>
      </c>
      <c r="D16" s="189"/>
      <c r="E16" s="277" t="s">
        <v>58</v>
      </c>
      <c r="F16" s="279"/>
      <c r="G16" s="279"/>
      <c r="H16" s="128"/>
      <c r="I16" s="165"/>
      <c r="J16" s="137">
        <f>SUM(L16:Q16)</f>
        <v>0</v>
      </c>
      <c r="K16" s="137">
        <f t="shared" si="8"/>
        <v>0</v>
      </c>
      <c r="L16" s="135"/>
      <c r="M16" s="135"/>
      <c r="N16" s="135"/>
      <c r="O16" s="135"/>
      <c r="P16" s="136"/>
      <c r="Q16" s="135"/>
      <c r="R16" s="136"/>
      <c r="T16" s="138" t="str">
        <f t="shared" si="9"/>
        <v/>
      </c>
      <c r="U16" s="160" t="e">
        <f>1/$J$48</f>
        <v>#DIV/0!</v>
      </c>
      <c r="V16" s="140" t="e">
        <f t="shared" si="10"/>
        <v>#DIV/0!</v>
      </c>
      <c r="W16" s="152" t="e">
        <f>IF(R16=1,0,T16*U16)</f>
        <v>#VALUE!</v>
      </c>
      <c r="X16" s="48" t="e">
        <f t="shared" si="11"/>
        <v>#VALUE!</v>
      </c>
      <c r="Z16" s="355"/>
      <c r="AA16" s="355"/>
      <c r="AG16" s="345"/>
      <c r="AH16" s="345"/>
      <c r="AI16" s="345"/>
      <c r="AJ16" s="345"/>
      <c r="AK16" s="345"/>
      <c r="AL16" s="345"/>
      <c r="AM16" s="345"/>
    </row>
    <row r="17" spans="2:39" ht="55.5" customHeight="1" x14ac:dyDescent="0.25">
      <c r="B17" s="301" t="s">
        <v>59</v>
      </c>
      <c r="C17" s="158" t="s">
        <v>60</v>
      </c>
      <c r="D17" s="189"/>
      <c r="E17" s="277" t="s">
        <v>61</v>
      </c>
      <c r="F17" s="279"/>
      <c r="G17" s="279"/>
      <c r="H17" s="128"/>
      <c r="I17" s="165"/>
      <c r="J17" s="165"/>
      <c r="K17" s="137">
        <f t="shared" si="8"/>
        <v>0</v>
      </c>
      <c r="L17" s="135"/>
      <c r="M17" s="135"/>
      <c r="N17" s="135"/>
      <c r="O17" s="135"/>
      <c r="P17" s="136"/>
      <c r="Q17" s="135"/>
      <c r="R17" s="136"/>
      <c r="T17" s="138" t="str">
        <f t="shared" si="9"/>
        <v/>
      </c>
      <c r="U17" s="160"/>
      <c r="V17" s="140" t="e">
        <f t="shared" si="10"/>
        <v>#DIV/0!</v>
      </c>
      <c r="W17" s="152"/>
      <c r="X17" s="48" t="e">
        <f t="shared" si="11"/>
        <v>#VALUE!</v>
      </c>
      <c r="Z17" s="355"/>
      <c r="AA17" s="355"/>
      <c r="AG17" s="345"/>
      <c r="AH17" s="345"/>
      <c r="AI17" s="345"/>
      <c r="AJ17" s="345"/>
      <c r="AK17" s="345"/>
      <c r="AL17" s="345"/>
      <c r="AM17" s="345"/>
    </row>
    <row r="18" spans="2:39" ht="61.5" customHeight="1" x14ac:dyDescent="0.25">
      <c r="B18" s="301">
        <v>5</v>
      </c>
      <c r="C18" s="153" t="s">
        <v>62</v>
      </c>
      <c r="D18" s="188"/>
      <c r="E18" s="277" t="s">
        <v>63</v>
      </c>
      <c r="F18" s="281"/>
      <c r="G18" s="281"/>
      <c r="H18" s="139"/>
      <c r="I18" s="165"/>
      <c r="J18" s="137">
        <f>SUM(L18:Q18)</f>
        <v>0</v>
      </c>
      <c r="K18" s="137">
        <f t="shared" si="8"/>
        <v>0</v>
      </c>
      <c r="L18" s="135"/>
      <c r="M18" s="135"/>
      <c r="N18" s="135"/>
      <c r="O18" s="135"/>
      <c r="P18" s="136"/>
      <c r="Q18" s="135"/>
      <c r="R18" s="136"/>
      <c r="T18" s="138" t="str">
        <f t="shared" si="9"/>
        <v/>
      </c>
      <c r="U18" s="160" t="e">
        <f>1/$J$48</f>
        <v>#DIV/0!</v>
      </c>
      <c r="V18" s="140" t="e">
        <f t="shared" si="10"/>
        <v>#DIV/0!</v>
      </c>
      <c r="W18" s="152" t="e">
        <f>IF(R18=1,0,T18*U18)</f>
        <v>#VALUE!</v>
      </c>
      <c r="X18" s="48" t="e">
        <f t="shared" si="11"/>
        <v>#VALUE!</v>
      </c>
      <c r="Z18" s="355"/>
      <c r="AA18" s="355"/>
      <c r="AG18" s="357" t="s">
        <v>1552</v>
      </c>
      <c r="AH18" s="357"/>
      <c r="AI18" s="357"/>
      <c r="AJ18" s="357"/>
      <c r="AK18" s="357"/>
      <c r="AL18" s="357"/>
      <c r="AM18" s="357"/>
    </row>
    <row r="19" spans="2:39" ht="58.5" customHeight="1" x14ac:dyDescent="0.25">
      <c r="B19" s="301" t="s">
        <v>64</v>
      </c>
      <c r="C19" s="300" t="s">
        <v>65</v>
      </c>
      <c r="D19" s="189"/>
      <c r="E19" s="277" t="s">
        <v>66</v>
      </c>
      <c r="F19" s="279"/>
      <c r="G19" s="279"/>
      <c r="H19" s="139"/>
      <c r="I19" s="165"/>
      <c r="J19" s="165"/>
      <c r="K19" s="137">
        <f t="shared" si="8"/>
        <v>0</v>
      </c>
      <c r="L19" s="135"/>
      <c r="M19" s="135"/>
      <c r="N19" s="135"/>
      <c r="O19" s="135"/>
      <c r="P19" s="136"/>
      <c r="Q19" s="135"/>
      <c r="R19" s="136"/>
      <c r="T19" s="138" t="str">
        <f t="shared" si="9"/>
        <v/>
      </c>
      <c r="U19" s="160"/>
      <c r="V19" s="140" t="e">
        <f t="shared" si="10"/>
        <v>#DIV/0!</v>
      </c>
      <c r="W19" s="152"/>
      <c r="X19" s="48" t="e">
        <f t="shared" si="11"/>
        <v>#VALUE!</v>
      </c>
      <c r="Z19" s="355"/>
      <c r="AA19" s="355"/>
      <c r="AG19" s="357" t="s">
        <v>1553</v>
      </c>
      <c r="AH19" s="357"/>
      <c r="AI19" s="357"/>
      <c r="AJ19" s="357"/>
      <c r="AK19" s="357"/>
      <c r="AL19" s="357"/>
      <c r="AM19" s="357"/>
    </row>
    <row r="20" spans="2:39" ht="53.25" customHeight="1" x14ac:dyDescent="0.25">
      <c r="B20" s="301" t="s">
        <v>67</v>
      </c>
      <c r="C20" s="156" t="s">
        <v>68</v>
      </c>
      <c r="D20" s="189"/>
      <c r="E20" s="279" t="s">
        <v>69</v>
      </c>
      <c r="F20" s="279"/>
      <c r="G20" s="279"/>
      <c r="I20" s="165"/>
      <c r="J20" s="165"/>
      <c r="K20" s="137">
        <f t="shared" si="8"/>
        <v>0</v>
      </c>
      <c r="L20" s="135"/>
      <c r="M20" s="135"/>
      <c r="N20" s="135"/>
      <c r="O20" s="135"/>
      <c r="P20" s="136"/>
      <c r="Q20" s="135"/>
      <c r="R20" s="136"/>
      <c r="T20" s="138" t="str">
        <f t="shared" si="9"/>
        <v/>
      </c>
      <c r="U20" s="160"/>
      <c r="V20" s="140" t="e">
        <f t="shared" si="10"/>
        <v>#DIV/0!</v>
      </c>
      <c r="W20" s="152"/>
      <c r="X20" s="48" t="e">
        <f t="shared" si="11"/>
        <v>#VALUE!</v>
      </c>
      <c r="Z20" s="355"/>
      <c r="AA20" s="355"/>
      <c r="AG20" s="357" t="s">
        <v>1554</v>
      </c>
      <c r="AH20" s="357"/>
      <c r="AI20" s="357"/>
      <c r="AJ20" s="357"/>
      <c r="AK20" s="357"/>
      <c r="AL20" s="357"/>
      <c r="AM20" s="357"/>
    </row>
    <row r="21" spans="2:39" ht="51" customHeight="1" x14ac:dyDescent="0.25">
      <c r="B21" s="301" t="s">
        <v>70</v>
      </c>
      <c r="C21" s="157" t="s">
        <v>71</v>
      </c>
      <c r="D21" s="189"/>
      <c r="E21" s="279" t="s">
        <v>72</v>
      </c>
      <c r="F21" s="279"/>
      <c r="G21" s="279"/>
      <c r="I21" s="165"/>
      <c r="J21" s="165"/>
      <c r="K21" s="137">
        <f t="shared" si="8"/>
        <v>0</v>
      </c>
      <c r="L21" s="135"/>
      <c r="M21" s="135"/>
      <c r="N21" s="135"/>
      <c r="O21" s="135"/>
      <c r="P21" s="136"/>
      <c r="Q21" s="135"/>
      <c r="R21" s="136"/>
      <c r="T21" s="138" t="str">
        <f t="shared" si="9"/>
        <v/>
      </c>
      <c r="U21" s="160"/>
      <c r="V21" s="140" t="e">
        <f t="shared" si="10"/>
        <v>#DIV/0!</v>
      </c>
      <c r="W21" s="152"/>
      <c r="X21" s="48" t="e">
        <f t="shared" si="11"/>
        <v>#VALUE!</v>
      </c>
      <c r="Z21" s="355"/>
      <c r="AA21" s="355"/>
      <c r="AG21" s="357" t="s">
        <v>1555</v>
      </c>
      <c r="AH21" s="357"/>
      <c r="AI21" s="357"/>
      <c r="AJ21" s="357"/>
      <c r="AK21" s="357"/>
      <c r="AL21" s="357"/>
      <c r="AM21" s="357"/>
    </row>
    <row r="22" spans="2:39" ht="47.25" customHeight="1" x14ac:dyDescent="0.25">
      <c r="B22" s="301">
        <v>6</v>
      </c>
      <c r="C22" s="154" t="s">
        <v>73</v>
      </c>
      <c r="D22" s="189"/>
      <c r="E22" s="277" t="s">
        <v>74</v>
      </c>
      <c r="F22" s="279"/>
      <c r="G22" s="279"/>
      <c r="H22" s="128"/>
      <c r="I22" s="165"/>
      <c r="J22" s="137">
        <f>SUM(L22:Q22)</f>
        <v>0</v>
      </c>
      <c r="K22" s="137">
        <f t="shared" si="8"/>
        <v>0</v>
      </c>
      <c r="L22" s="135"/>
      <c r="M22" s="135"/>
      <c r="N22" s="135"/>
      <c r="O22" s="135"/>
      <c r="P22" s="136"/>
      <c r="Q22" s="135"/>
      <c r="R22" s="136"/>
      <c r="T22" s="138" t="str">
        <f t="shared" si="9"/>
        <v/>
      </c>
      <c r="U22" s="160" t="e">
        <f>1/$J$48</f>
        <v>#DIV/0!</v>
      </c>
      <c r="V22" s="140" t="e">
        <f t="shared" si="10"/>
        <v>#DIV/0!</v>
      </c>
      <c r="W22" s="152" t="e">
        <f>IF(R22=1,0,T22*U22)</f>
        <v>#VALUE!</v>
      </c>
      <c r="X22" s="48" t="e">
        <f t="shared" si="11"/>
        <v>#VALUE!</v>
      </c>
      <c r="Z22" s="355"/>
      <c r="AA22" s="355"/>
      <c r="AG22" s="345"/>
      <c r="AH22" s="345"/>
      <c r="AI22" s="345"/>
      <c r="AJ22" s="345"/>
      <c r="AK22" s="345"/>
      <c r="AL22" s="345"/>
      <c r="AM22" s="345"/>
    </row>
    <row r="23" spans="2:39" ht="46.5" customHeight="1" x14ac:dyDescent="0.25">
      <c r="B23" s="301" t="s">
        <v>75</v>
      </c>
      <c r="C23" s="158" t="s">
        <v>76</v>
      </c>
      <c r="D23" s="189"/>
      <c r="E23" s="277" t="s">
        <v>77</v>
      </c>
      <c r="F23" s="279"/>
      <c r="G23" s="279"/>
      <c r="H23" s="132"/>
      <c r="I23" s="165"/>
      <c r="J23" s="165"/>
      <c r="K23" s="137">
        <f t="shared" si="8"/>
        <v>0</v>
      </c>
      <c r="L23" s="135"/>
      <c r="M23" s="135"/>
      <c r="N23" s="135"/>
      <c r="O23" s="135"/>
      <c r="P23" s="136"/>
      <c r="Q23" s="135"/>
      <c r="R23" s="136"/>
      <c r="T23" s="138" t="str">
        <f t="shared" si="9"/>
        <v/>
      </c>
      <c r="U23" s="160"/>
      <c r="V23" s="140" t="e">
        <f t="shared" si="10"/>
        <v>#DIV/0!</v>
      </c>
      <c r="W23" s="152"/>
      <c r="X23" s="48" t="e">
        <f t="shared" si="11"/>
        <v>#VALUE!</v>
      </c>
      <c r="Z23" s="355"/>
      <c r="AA23" s="355"/>
      <c r="AG23" s="357" t="s">
        <v>1556</v>
      </c>
      <c r="AH23" s="357"/>
      <c r="AI23" s="357"/>
      <c r="AJ23" s="357"/>
      <c r="AK23" s="357"/>
      <c r="AL23" s="357"/>
      <c r="AM23" s="357"/>
    </row>
    <row r="24" spans="2:39" ht="59.25" customHeight="1" x14ac:dyDescent="0.25">
      <c r="B24" s="301">
        <v>7</v>
      </c>
      <c r="C24" s="154" t="s">
        <v>78</v>
      </c>
      <c r="D24" s="189"/>
      <c r="E24" s="279" t="s">
        <v>79</v>
      </c>
      <c r="F24" s="279"/>
      <c r="G24" s="278" t="s">
        <v>80</v>
      </c>
      <c r="H24" s="128"/>
      <c r="I24" s="165"/>
      <c r="J24" s="137">
        <f>SUM(L24:Q24)</f>
        <v>0</v>
      </c>
      <c r="K24" s="137">
        <f t="shared" si="8"/>
        <v>0</v>
      </c>
      <c r="L24" s="135"/>
      <c r="M24" s="135"/>
      <c r="N24" s="135"/>
      <c r="O24" s="135"/>
      <c r="P24" s="136"/>
      <c r="Q24" s="135"/>
      <c r="R24" s="136"/>
      <c r="T24" s="138" t="str">
        <f t="shared" si="9"/>
        <v/>
      </c>
      <c r="U24" s="160" t="e">
        <f>1/$J$48</f>
        <v>#DIV/0!</v>
      </c>
      <c r="V24" s="140" t="e">
        <f t="shared" si="10"/>
        <v>#DIV/0!</v>
      </c>
      <c r="W24" s="199" t="e">
        <f>IF(R24=1,0,T24*U24)</f>
        <v>#VALUE!</v>
      </c>
      <c r="X24" s="48" t="e">
        <f t="shared" si="11"/>
        <v>#VALUE!</v>
      </c>
      <c r="Z24" s="355"/>
      <c r="AA24" s="355"/>
      <c r="AG24" s="357" t="s">
        <v>1557</v>
      </c>
      <c r="AH24" s="357"/>
      <c r="AI24" s="357"/>
      <c r="AJ24" s="357"/>
      <c r="AK24" s="357"/>
      <c r="AL24" s="357"/>
      <c r="AM24" s="357"/>
    </row>
    <row r="25" spans="2:39" ht="64.5" customHeight="1" x14ac:dyDescent="0.25">
      <c r="B25" s="301" t="s">
        <v>81</v>
      </c>
      <c r="C25" s="155" t="s">
        <v>82</v>
      </c>
      <c r="D25" s="189"/>
      <c r="E25" s="279" t="s">
        <v>83</v>
      </c>
      <c r="F25" s="279"/>
      <c r="G25" s="278" t="s">
        <v>84</v>
      </c>
      <c r="H25" s="128"/>
      <c r="I25" s="165"/>
      <c r="J25" s="165"/>
      <c r="K25" s="137">
        <f t="shared" si="8"/>
        <v>0</v>
      </c>
      <c r="L25" s="135"/>
      <c r="M25" s="135"/>
      <c r="N25" s="135"/>
      <c r="O25" s="135"/>
      <c r="P25" s="136"/>
      <c r="Q25" s="135"/>
      <c r="R25" s="136"/>
      <c r="T25" s="138" t="str">
        <f t="shared" si="9"/>
        <v/>
      </c>
      <c r="U25" s="160"/>
      <c r="V25" s="140" t="e">
        <f t="shared" si="10"/>
        <v>#DIV/0!</v>
      </c>
      <c r="W25" s="152"/>
      <c r="X25" s="48" t="e">
        <f t="shared" si="11"/>
        <v>#VALUE!</v>
      </c>
      <c r="Z25" s="355"/>
      <c r="AA25" s="355"/>
      <c r="AG25" s="357" t="s">
        <v>1558</v>
      </c>
      <c r="AH25" s="357"/>
      <c r="AI25" s="357"/>
      <c r="AJ25" s="357"/>
      <c r="AK25" s="357"/>
      <c r="AL25" s="357"/>
      <c r="AM25" s="357"/>
    </row>
    <row r="26" spans="2:39" ht="50.25" customHeight="1" x14ac:dyDescent="0.25">
      <c r="B26" s="301" t="s">
        <v>85</v>
      </c>
      <c r="C26" s="156" t="s">
        <v>86</v>
      </c>
      <c r="D26" s="189"/>
      <c r="E26" s="279" t="s">
        <v>87</v>
      </c>
      <c r="F26" s="279"/>
      <c r="G26" s="279"/>
      <c r="H26" s="128"/>
      <c r="I26" s="165"/>
      <c r="J26" s="165"/>
      <c r="K26" s="137">
        <f t="shared" si="8"/>
        <v>0</v>
      </c>
      <c r="L26" s="135"/>
      <c r="M26" s="135"/>
      <c r="N26" s="135"/>
      <c r="O26" s="135"/>
      <c r="P26" s="136"/>
      <c r="Q26" s="135"/>
      <c r="R26" s="136"/>
      <c r="T26" s="138" t="str">
        <f t="shared" si="9"/>
        <v/>
      </c>
      <c r="U26" s="160"/>
      <c r="V26" s="140" t="e">
        <f t="shared" si="10"/>
        <v>#DIV/0!</v>
      </c>
      <c r="W26" s="152"/>
      <c r="X26" s="48" t="e">
        <f t="shared" si="11"/>
        <v>#VALUE!</v>
      </c>
      <c r="Z26" s="355"/>
      <c r="AA26" s="355"/>
      <c r="AG26" s="357" t="s">
        <v>1559</v>
      </c>
      <c r="AH26" s="357"/>
      <c r="AI26" s="357"/>
      <c r="AJ26" s="357"/>
      <c r="AK26" s="357"/>
      <c r="AL26" s="357"/>
      <c r="AM26" s="357"/>
    </row>
    <row r="27" spans="2:39" ht="59.25" customHeight="1" x14ac:dyDescent="0.25">
      <c r="B27" s="301" t="s">
        <v>88</v>
      </c>
      <c r="C27" s="156" t="s">
        <v>89</v>
      </c>
      <c r="D27" s="189"/>
      <c r="E27" s="279" t="s">
        <v>90</v>
      </c>
      <c r="F27" s="279"/>
      <c r="G27" s="279"/>
      <c r="H27" s="128"/>
      <c r="I27" s="165"/>
      <c r="J27" s="165"/>
      <c r="K27" s="137">
        <f t="shared" si="8"/>
        <v>0</v>
      </c>
      <c r="L27" s="135"/>
      <c r="M27" s="135"/>
      <c r="N27" s="135"/>
      <c r="O27" s="135"/>
      <c r="P27" s="136"/>
      <c r="Q27" s="135"/>
      <c r="R27" s="136"/>
      <c r="T27" s="138" t="str">
        <f t="shared" si="9"/>
        <v/>
      </c>
      <c r="U27" s="160"/>
      <c r="V27" s="140" t="e">
        <f t="shared" si="10"/>
        <v>#DIV/0!</v>
      </c>
      <c r="W27" s="152"/>
      <c r="X27" s="48" t="e">
        <f t="shared" si="11"/>
        <v>#VALUE!</v>
      </c>
      <c r="Z27" s="355"/>
      <c r="AA27" s="355"/>
      <c r="AG27" s="357" t="s">
        <v>1560</v>
      </c>
      <c r="AH27" s="357"/>
      <c r="AI27" s="357"/>
      <c r="AJ27" s="357"/>
      <c r="AK27" s="357"/>
      <c r="AL27" s="357"/>
      <c r="AM27" s="357"/>
    </row>
    <row r="28" spans="2:39" ht="59.25" customHeight="1" x14ac:dyDescent="0.25">
      <c r="B28" s="301" t="s">
        <v>91</v>
      </c>
      <c r="C28" s="157" t="s">
        <v>92</v>
      </c>
      <c r="D28" s="189"/>
      <c r="E28" s="279" t="s">
        <v>93</v>
      </c>
      <c r="F28" s="279"/>
      <c r="G28" s="279"/>
      <c r="H28" s="128"/>
      <c r="I28" s="165"/>
      <c r="J28" s="165"/>
      <c r="K28" s="137">
        <f t="shared" si="8"/>
        <v>0</v>
      </c>
      <c r="L28" s="135"/>
      <c r="M28" s="135"/>
      <c r="N28" s="135"/>
      <c r="O28" s="135"/>
      <c r="P28" s="136"/>
      <c r="Q28" s="135"/>
      <c r="R28" s="136"/>
      <c r="T28" s="138" t="str">
        <f t="shared" si="9"/>
        <v/>
      </c>
      <c r="U28" s="160"/>
      <c r="V28" s="140" t="e">
        <f t="shared" si="10"/>
        <v>#DIV/0!</v>
      </c>
      <c r="W28" s="152"/>
      <c r="X28" s="48" t="e">
        <f t="shared" si="11"/>
        <v>#VALUE!</v>
      </c>
      <c r="Z28" s="355"/>
      <c r="AA28" s="355"/>
      <c r="AG28" s="358" t="s">
        <v>1561</v>
      </c>
      <c r="AH28" s="358"/>
      <c r="AI28" s="358"/>
      <c r="AJ28" s="358"/>
      <c r="AK28" s="358"/>
      <c r="AL28" s="358"/>
      <c r="AM28" s="358"/>
    </row>
    <row r="29" spans="2:39" ht="49.5" customHeight="1" x14ac:dyDescent="0.25">
      <c r="B29" s="301">
        <v>8</v>
      </c>
      <c r="C29" s="154" t="s">
        <v>94</v>
      </c>
      <c r="D29" s="189"/>
      <c r="E29" s="279" t="s">
        <v>95</v>
      </c>
      <c r="F29" s="279"/>
      <c r="G29" s="278" t="s">
        <v>96</v>
      </c>
      <c r="H29" s="128"/>
      <c r="I29" s="165"/>
      <c r="J29" s="137">
        <f>SUM(L29:Q29)</f>
        <v>0</v>
      </c>
      <c r="K29" s="137">
        <f t="shared" si="8"/>
        <v>0</v>
      </c>
      <c r="L29" s="135"/>
      <c r="M29" s="135"/>
      <c r="N29" s="135"/>
      <c r="O29" s="135"/>
      <c r="P29" s="136"/>
      <c r="Q29" s="135"/>
      <c r="R29" s="136"/>
      <c r="T29" s="138" t="str">
        <f t="shared" si="9"/>
        <v/>
      </c>
      <c r="U29" s="160" t="e">
        <f>1/$J$48</f>
        <v>#DIV/0!</v>
      </c>
      <c r="V29" s="140" t="e">
        <f t="shared" si="10"/>
        <v>#DIV/0!</v>
      </c>
      <c r="W29" s="199" t="e">
        <f>IF(R29=1,0,T29*U29)</f>
        <v>#VALUE!</v>
      </c>
      <c r="X29" s="48" t="e">
        <f t="shared" si="11"/>
        <v>#VALUE!</v>
      </c>
      <c r="Z29" s="355"/>
      <c r="AA29" s="355"/>
      <c r="AG29" s="357" t="s">
        <v>1562</v>
      </c>
      <c r="AH29" s="357"/>
      <c r="AI29" s="357"/>
      <c r="AJ29" s="357"/>
      <c r="AK29" s="357"/>
      <c r="AL29" s="357"/>
      <c r="AM29" s="357"/>
    </row>
    <row r="30" spans="2:39" ht="52.5" customHeight="1" x14ac:dyDescent="0.25">
      <c r="B30" s="301" t="s">
        <v>97</v>
      </c>
      <c r="C30" s="155" t="s">
        <v>98</v>
      </c>
      <c r="D30" s="189"/>
      <c r="E30" s="277" t="s">
        <v>99</v>
      </c>
      <c r="F30" s="279"/>
      <c r="G30" s="278" t="s">
        <v>100</v>
      </c>
      <c r="H30" s="128"/>
      <c r="I30" s="165"/>
      <c r="J30" s="165"/>
      <c r="K30" s="137">
        <f t="shared" si="8"/>
        <v>0</v>
      </c>
      <c r="L30" s="135"/>
      <c r="M30" s="135"/>
      <c r="N30" s="135"/>
      <c r="O30" s="135"/>
      <c r="P30" s="136"/>
      <c r="Q30" s="135"/>
      <c r="R30" s="136"/>
      <c r="T30" s="138" t="str">
        <f t="shared" si="9"/>
        <v/>
      </c>
      <c r="U30" s="160"/>
      <c r="V30" s="140" t="e">
        <f t="shared" si="10"/>
        <v>#DIV/0!</v>
      </c>
      <c r="W30" s="152"/>
      <c r="X30" s="48" t="e">
        <f t="shared" si="11"/>
        <v>#VALUE!</v>
      </c>
      <c r="Z30" s="355"/>
      <c r="AA30" s="355"/>
      <c r="AG30" s="357" t="s">
        <v>1563</v>
      </c>
      <c r="AH30" s="357"/>
      <c r="AI30" s="357"/>
      <c r="AJ30" s="357"/>
      <c r="AK30" s="357"/>
      <c r="AL30" s="357"/>
      <c r="AM30" s="357"/>
    </row>
    <row r="31" spans="2:39" ht="51.75" customHeight="1" x14ac:dyDescent="0.25">
      <c r="B31" s="301" t="s">
        <v>101</v>
      </c>
      <c r="C31" s="157" t="s">
        <v>102</v>
      </c>
      <c r="D31" s="189"/>
      <c r="E31" s="279" t="s">
        <v>103</v>
      </c>
      <c r="F31" s="279"/>
      <c r="G31" s="279"/>
      <c r="H31" s="128"/>
      <c r="I31" s="165"/>
      <c r="J31" s="165"/>
      <c r="K31" s="137">
        <f t="shared" si="8"/>
        <v>0</v>
      </c>
      <c r="L31" s="135"/>
      <c r="M31" s="135"/>
      <c r="N31" s="135"/>
      <c r="O31" s="135"/>
      <c r="P31" s="136"/>
      <c r="Q31" s="135"/>
      <c r="R31" s="136"/>
      <c r="T31" s="138" t="str">
        <f t="shared" si="9"/>
        <v/>
      </c>
      <c r="U31" s="160"/>
      <c r="V31" s="140" t="e">
        <f t="shared" si="10"/>
        <v>#DIV/0!</v>
      </c>
      <c r="W31" s="152"/>
      <c r="X31" s="48" t="e">
        <f t="shared" si="11"/>
        <v>#VALUE!</v>
      </c>
      <c r="Z31" s="355"/>
      <c r="AA31" s="355"/>
      <c r="AG31" s="357" t="s">
        <v>1564</v>
      </c>
      <c r="AH31" s="357"/>
      <c r="AI31" s="357"/>
      <c r="AJ31" s="357"/>
      <c r="AK31" s="357"/>
      <c r="AL31" s="357"/>
      <c r="AM31" s="357"/>
    </row>
    <row r="32" spans="2:39" ht="49.5" customHeight="1" x14ac:dyDescent="0.25">
      <c r="B32" s="301">
        <v>9</v>
      </c>
      <c r="C32" s="154" t="s">
        <v>104</v>
      </c>
      <c r="D32" s="189"/>
      <c r="E32" s="279" t="s">
        <v>105</v>
      </c>
      <c r="F32" s="279"/>
      <c r="G32" s="279"/>
      <c r="H32" s="133"/>
      <c r="I32" s="165"/>
      <c r="J32" s="137">
        <f>SUM(L32:Q32)</f>
        <v>0</v>
      </c>
      <c r="K32" s="137">
        <f t="shared" si="8"/>
        <v>0</v>
      </c>
      <c r="L32" s="135"/>
      <c r="M32" s="135"/>
      <c r="N32" s="135"/>
      <c r="O32" s="135"/>
      <c r="P32" s="136"/>
      <c r="Q32" s="135"/>
      <c r="R32" s="136"/>
      <c r="T32" s="138" t="str">
        <f t="shared" si="9"/>
        <v/>
      </c>
      <c r="U32" s="160" t="e">
        <f>1/$J$48</f>
        <v>#DIV/0!</v>
      </c>
      <c r="V32" s="140" t="e">
        <f t="shared" si="10"/>
        <v>#DIV/0!</v>
      </c>
      <c r="W32" s="199" t="e">
        <f>IF(R32=1,0,T32*U32)</f>
        <v>#VALUE!</v>
      </c>
      <c r="X32" s="48" t="e">
        <f t="shared" si="11"/>
        <v>#VALUE!</v>
      </c>
      <c r="Z32" s="355"/>
      <c r="AA32" s="355"/>
      <c r="AG32" s="345"/>
      <c r="AH32" s="345"/>
      <c r="AI32" s="345"/>
      <c r="AJ32" s="345"/>
      <c r="AK32" s="345"/>
      <c r="AL32" s="345"/>
      <c r="AM32" s="345"/>
    </row>
    <row r="33" spans="2:41" ht="62.25" customHeight="1" x14ac:dyDescent="0.25">
      <c r="B33" s="301" t="s">
        <v>106</v>
      </c>
      <c r="C33" s="155" t="s">
        <v>107</v>
      </c>
      <c r="D33" s="189"/>
      <c r="E33" s="279" t="s">
        <v>108</v>
      </c>
      <c r="F33" s="279"/>
      <c r="G33" s="278" t="s">
        <v>109</v>
      </c>
      <c r="H33" s="128"/>
      <c r="I33" s="165"/>
      <c r="J33" s="165"/>
      <c r="K33" s="137">
        <f t="shared" si="8"/>
        <v>0</v>
      </c>
      <c r="L33" s="135"/>
      <c r="M33" s="135"/>
      <c r="N33" s="135"/>
      <c r="O33" s="135"/>
      <c r="P33" s="136"/>
      <c r="Q33" s="135"/>
      <c r="R33" s="136"/>
      <c r="T33" s="138" t="str">
        <f t="shared" si="9"/>
        <v/>
      </c>
      <c r="U33" s="160"/>
      <c r="V33" s="140" t="e">
        <f t="shared" si="10"/>
        <v>#DIV/0!</v>
      </c>
      <c r="W33" s="152"/>
      <c r="X33" s="48" t="e">
        <f t="shared" si="11"/>
        <v>#VALUE!</v>
      </c>
      <c r="Z33" s="355"/>
      <c r="AA33" s="355"/>
      <c r="AG33" s="357" t="s">
        <v>1565</v>
      </c>
      <c r="AH33" s="357"/>
      <c r="AI33" s="357"/>
      <c r="AJ33" s="357"/>
      <c r="AK33" s="357"/>
      <c r="AL33" s="357"/>
      <c r="AM33" s="357"/>
    </row>
    <row r="34" spans="2:41" ht="50.25" customHeight="1" x14ac:dyDescent="0.25">
      <c r="B34" s="301" t="s">
        <v>110</v>
      </c>
      <c r="C34" s="157" t="s">
        <v>111</v>
      </c>
      <c r="D34" s="189"/>
      <c r="E34" s="279" t="s">
        <v>112</v>
      </c>
      <c r="F34" s="279"/>
      <c r="G34" s="279"/>
      <c r="H34" s="128"/>
      <c r="I34" s="165"/>
      <c r="J34" s="165"/>
      <c r="K34" s="137">
        <f t="shared" si="8"/>
        <v>0</v>
      </c>
      <c r="L34" s="135"/>
      <c r="M34" s="135"/>
      <c r="N34" s="135"/>
      <c r="O34" s="135"/>
      <c r="P34" s="136"/>
      <c r="Q34" s="135"/>
      <c r="R34" s="136"/>
      <c r="T34" s="138" t="str">
        <f t="shared" si="9"/>
        <v/>
      </c>
      <c r="U34" s="160"/>
      <c r="V34" s="140" t="e">
        <f t="shared" si="10"/>
        <v>#DIV/0!</v>
      </c>
      <c r="W34" s="152"/>
      <c r="X34" s="48" t="e">
        <f t="shared" si="11"/>
        <v>#VALUE!</v>
      </c>
      <c r="Z34" s="355"/>
      <c r="AA34" s="355"/>
      <c r="AG34" s="357" t="s">
        <v>1566</v>
      </c>
      <c r="AH34" s="357"/>
      <c r="AI34" s="357"/>
      <c r="AJ34" s="357"/>
      <c r="AK34" s="357"/>
      <c r="AL34" s="357"/>
      <c r="AM34" s="357"/>
    </row>
    <row r="35" spans="2:41" ht="60.75" customHeight="1" x14ac:dyDescent="0.25">
      <c r="B35" s="301">
        <v>10</v>
      </c>
      <c r="C35" s="154" t="s">
        <v>113</v>
      </c>
      <c r="D35" s="189"/>
      <c r="E35" s="279" t="s">
        <v>114</v>
      </c>
      <c r="F35" s="279"/>
      <c r="G35" s="279"/>
      <c r="H35" s="128"/>
      <c r="I35" s="165"/>
      <c r="J35" s="137">
        <f>SUM(L35:Q35)</f>
        <v>0</v>
      </c>
      <c r="K35" s="137">
        <f t="shared" si="8"/>
        <v>0</v>
      </c>
      <c r="L35" s="135"/>
      <c r="M35" s="135"/>
      <c r="N35" s="135"/>
      <c r="O35" s="135"/>
      <c r="P35" s="136"/>
      <c r="Q35" s="135"/>
      <c r="R35" s="136"/>
      <c r="T35" s="138" t="str">
        <f t="shared" si="9"/>
        <v/>
      </c>
      <c r="U35" s="160" t="e">
        <f>1/$J$48</f>
        <v>#DIV/0!</v>
      </c>
      <c r="V35" s="140" t="e">
        <f t="shared" si="10"/>
        <v>#DIV/0!</v>
      </c>
      <c r="W35" s="199" t="e">
        <f>IF(R35=1,0,T35*U35)</f>
        <v>#VALUE!</v>
      </c>
      <c r="X35" s="48" t="e">
        <f t="shared" si="11"/>
        <v>#VALUE!</v>
      </c>
      <c r="Z35" s="355"/>
      <c r="AA35" s="355"/>
      <c r="AG35" s="357" t="s">
        <v>1567</v>
      </c>
      <c r="AH35" s="357"/>
      <c r="AI35" s="357"/>
      <c r="AJ35" s="357"/>
      <c r="AK35" s="357"/>
      <c r="AL35" s="357"/>
      <c r="AM35" s="357"/>
    </row>
    <row r="36" spans="2:41" ht="48" customHeight="1" x14ac:dyDescent="0.25">
      <c r="B36" s="301">
        <v>11</v>
      </c>
      <c r="C36" s="154" t="s">
        <v>115</v>
      </c>
      <c r="D36" s="189"/>
      <c r="E36" s="279"/>
      <c r="F36" s="279"/>
      <c r="G36" s="279"/>
      <c r="H36" s="128"/>
      <c r="I36" s="165"/>
      <c r="J36" s="137">
        <f>SUM(L36:Q36)</f>
        <v>0</v>
      </c>
      <c r="K36" s="137">
        <f t="shared" si="8"/>
        <v>0</v>
      </c>
      <c r="L36" s="135"/>
      <c r="M36" s="135"/>
      <c r="N36" s="135"/>
      <c r="O36" s="135"/>
      <c r="P36" s="136"/>
      <c r="Q36" s="135"/>
      <c r="R36" s="136"/>
      <c r="T36" s="138" t="str">
        <f t="shared" si="9"/>
        <v/>
      </c>
      <c r="U36" s="160" t="e">
        <f>1/$J$48</f>
        <v>#DIV/0!</v>
      </c>
      <c r="V36" s="140" t="e">
        <f t="shared" si="10"/>
        <v>#DIV/0!</v>
      </c>
      <c r="W36" s="199" t="e">
        <f>IF(R36=1,0,T36*U36)</f>
        <v>#VALUE!</v>
      </c>
      <c r="X36" s="48" t="e">
        <f t="shared" si="11"/>
        <v>#VALUE!</v>
      </c>
      <c r="Z36" s="355"/>
      <c r="AA36" s="355"/>
      <c r="AG36" s="357" t="s">
        <v>1568</v>
      </c>
      <c r="AH36" s="357"/>
      <c r="AI36" s="357"/>
      <c r="AJ36" s="357"/>
      <c r="AK36" s="357"/>
      <c r="AL36" s="357"/>
      <c r="AM36" s="357"/>
    </row>
    <row r="37" spans="2:41" ht="50.25" customHeight="1" x14ac:dyDescent="0.25">
      <c r="B37" s="301">
        <v>12</v>
      </c>
      <c r="C37" s="154" t="s">
        <v>116</v>
      </c>
      <c r="D37" s="189"/>
      <c r="E37" s="279"/>
      <c r="F37" s="279"/>
      <c r="G37" s="279" t="s">
        <v>117</v>
      </c>
      <c r="H37" s="128"/>
      <c r="I37" s="165"/>
      <c r="J37" s="137">
        <f>SUM(L37:Q37)</f>
        <v>0</v>
      </c>
      <c r="K37" s="137">
        <f t="shared" si="8"/>
        <v>0</v>
      </c>
      <c r="L37" s="135"/>
      <c r="M37" s="135"/>
      <c r="N37" s="135"/>
      <c r="O37" s="135"/>
      <c r="P37" s="136"/>
      <c r="Q37" s="135"/>
      <c r="R37" s="136"/>
      <c r="T37" s="138" t="str">
        <f t="shared" si="9"/>
        <v/>
      </c>
      <c r="U37" s="160" t="e">
        <f>1/$J$48</f>
        <v>#DIV/0!</v>
      </c>
      <c r="V37" s="140" t="e">
        <f t="shared" si="10"/>
        <v>#DIV/0!</v>
      </c>
      <c r="W37" s="199" t="e">
        <f>IF(R37=1,0,T37*U37)</f>
        <v>#VALUE!</v>
      </c>
      <c r="X37" s="48" t="e">
        <f t="shared" si="11"/>
        <v>#VALUE!</v>
      </c>
      <c r="Z37" s="355"/>
      <c r="AA37" s="355"/>
      <c r="AG37" s="365" t="s">
        <v>1569</v>
      </c>
      <c r="AH37" s="365"/>
      <c r="AI37" s="365"/>
      <c r="AJ37" s="365"/>
      <c r="AK37" s="365"/>
      <c r="AL37" s="365"/>
      <c r="AM37" s="365"/>
      <c r="AO37" s="251"/>
    </row>
    <row r="38" spans="2:41" ht="60" customHeight="1" x14ac:dyDescent="0.25">
      <c r="B38" s="301">
        <v>13</v>
      </c>
      <c r="C38" s="154" t="s">
        <v>118</v>
      </c>
      <c r="D38" s="189"/>
      <c r="E38" s="279" t="s">
        <v>119</v>
      </c>
      <c r="F38" s="279"/>
      <c r="G38" s="278" t="s">
        <v>120</v>
      </c>
      <c r="H38" s="128"/>
      <c r="I38" s="165"/>
      <c r="J38" s="137">
        <f>SUM(L38:Q38)</f>
        <v>0</v>
      </c>
      <c r="K38" s="137">
        <f t="shared" si="8"/>
        <v>0</v>
      </c>
      <c r="L38" s="135"/>
      <c r="M38" s="135"/>
      <c r="N38" s="135"/>
      <c r="O38" s="135"/>
      <c r="P38" s="136"/>
      <c r="Q38" s="135"/>
      <c r="R38" s="136"/>
      <c r="T38" s="138" t="str">
        <f t="shared" si="9"/>
        <v/>
      </c>
      <c r="U38" s="160" t="e">
        <f>1/$J$48</f>
        <v>#DIV/0!</v>
      </c>
      <c r="V38" s="140" t="e">
        <f t="shared" si="10"/>
        <v>#DIV/0!</v>
      </c>
      <c r="W38" s="199" t="e">
        <f>IF(R38=1,0,T38*U38)</f>
        <v>#VALUE!</v>
      </c>
      <c r="X38" s="48" t="e">
        <f t="shared" si="11"/>
        <v>#VALUE!</v>
      </c>
      <c r="Z38" s="355"/>
      <c r="AA38" s="355"/>
      <c r="AG38" s="358" t="s">
        <v>1570</v>
      </c>
      <c r="AH38" s="358"/>
      <c r="AI38" s="358"/>
      <c r="AJ38" s="358"/>
      <c r="AK38" s="358"/>
      <c r="AL38" s="358"/>
      <c r="AM38" s="358"/>
    </row>
    <row r="39" spans="2:41" ht="45" customHeight="1" x14ac:dyDescent="0.25">
      <c r="B39" s="301" t="s">
        <v>121</v>
      </c>
      <c r="C39" s="155" t="s">
        <v>122</v>
      </c>
      <c r="D39" s="189"/>
      <c r="E39" s="279" t="s">
        <v>123</v>
      </c>
      <c r="F39" s="279"/>
      <c r="G39" s="279"/>
      <c r="H39" s="128"/>
      <c r="I39" s="165"/>
      <c r="J39" s="165"/>
      <c r="K39" s="137">
        <f t="shared" si="8"/>
        <v>0</v>
      </c>
      <c r="L39" s="135"/>
      <c r="M39" s="135"/>
      <c r="N39" s="135"/>
      <c r="O39" s="135"/>
      <c r="P39" s="136"/>
      <c r="Q39" s="135"/>
      <c r="R39" s="136"/>
      <c r="T39" s="138" t="str">
        <f t="shared" si="9"/>
        <v/>
      </c>
      <c r="U39" s="160"/>
      <c r="V39" s="140" t="e">
        <f t="shared" si="10"/>
        <v>#DIV/0!</v>
      </c>
      <c r="W39" s="152"/>
      <c r="X39" s="48" t="e">
        <f t="shared" si="11"/>
        <v>#VALUE!</v>
      </c>
      <c r="Z39" s="355"/>
      <c r="AA39" s="355"/>
      <c r="AG39" s="357" t="s">
        <v>1571</v>
      </c>
      <c r="AH39" s="357"/>
      <c r="AI39" s="357"/>
      <c r="AJ39" s="357"/>
      <c r="AK39" s="357"/>
      <c r="AL39" s="357"/>
      <c r="AM39" s="357"/>
    </row>
    <row r="40" spans="2:41" ht="51.75" customHeight="1" x14ac:dyDescent="0.25">
      <c r="B40" s="301" t="s">
        <v>124</v>
      </c>
      <c r="C40" s="156" t="s">
        <v>125</v>
      </c>
      <c r="D40" s="189"/>
      <c r="E40" s="279" t="s">
        <v>126</v>
      </c>
      <c r="F40" s="279"/>
      <c r="G40" s="279"/>
      <c r="H40" s="139"/>
      <c r="I40" s="165"/>
      <c r="J40" s="165"/>
      <c r="K40" s="137">
        <f t="shared" si="8"/>
        <v>0</v>
      </c>
      <c r="L40" s="135"/>
      <c r="M40" s="135"/>
      <c r="N40" s="135"/>
      <c r="O40" s="135"/>
      <c r="P40" s="136"/>
      <c r="Q40" s="135"/>
      <c r="R40" s="136"/>
      <c r="T40" s="138" t="str">
        <f t="shared" si="9"/>
        <v/>
      </c>
      <c r="U40" s="160"/>
      <c r="V40" s="140" t="e">
        <f t="shared" si="10"/>
        <v>#DIV/0!</v>
      </c>
      <c r="W40" s="152"/>
      <c r="X40" s="48" t="e">
        <f t="shared" si="11"/>
        <v>#VALUE!</v>
      </c>
      <c r="Z40" s="355"/>
      <c r="AA40" s="355"/>
      <c r="AG40" s="357" t="s">
        <v>1572</v>
      </c>
      <c r="AH40" s="357"/>
      <c r="AI40" s="357"/>
      <c r="AJ40" s="357"/>
      <c r="AK40" s="357"/>
      <c r="AL40" s="357"/>
      <c r="AM40" s="357"/>
    </row>
    <row r="41" spans="2:41" ht="51" customHeight="1" x14ac:dyDescent="0.25">
      <c r="B41" s="301" t="s">
        <v>127</v>
      </c>
      <c r="C41" s="156" t="s">
        <v>128</v>
      </c>
      <c r="D41" s="189"/>
      <c r="E41" s="279" t="s">
        <v>129</v>
      </c>
      <c r="F41" s="279"/>
      <c r="G41" s="279"/>
      <c r="H41" s="128"/>
      <c r="I41" s="165"/>
      <c r="J41" s="165"/>
      <c r="K41" s="137">
        <f t="shared" si="8"/>
        <v>0</v>
      </c>
      <c r="L41" s="135"/>
      <c r="M41" s="135"/>
      <c r="N41" s="135"/>
      <c r="O41" s="135"/>
      <c r="P41" s="136"/>
      <c r="Q41" s="135"/>
      <c r="R41" s="136"/>
      <c r="T41" s="138" t="str">
        <f t="shared" si="9"/>
        <v/>
      </c>
      <c r="U41" s="160"/>
      <c r="V41" s="140" t="e">
        <f t="shared" si="10"/>
        <v>#DIV/0!</v>
      </c>
      <c r="W41" s="152"/>
      <c r="X41" s="48" t="e">
        <f t="shared" si="11"/>
        <v>#VALUE!</v>
      </c>
      <c r="Z41" s="355"/>
      <c r="AA41" s="355"/>
      <c r="AG41" s="357" t="s">
        <v>1573</v>
      </c>
      <c r="AH41" s="357"/>
      <c r="AI41" s="357"/>
      <c r="AJ41" s="357"/>
      <c r="AK41" s="357"/>
      <c r="AL41" s="357"/>
      <c r="AM41" s="357"/>
    </row>
    <row r="42" spans="2:41" ht="46.5" customHeight="1" x14ac:dyDescent="0.25">
      <c r="B42" s="301" t="s">
        <v>130</v>
      </c>
      <c r="C42" s="156" t="s">
        <v>131</v>
      </c>
      <c r="D42" s="189"/>
      <c r="E42" s="279" t="s">
        <v>132</v>
      </c>
      <c r="F42" s="279"/>
      <c r="G42" s="279"/>
      <c r="H42" s="128"/>
      <c r="I42" s="165"/>
      <c r="J42" s="165"/>
      <c r="K42" s="137">
        <f t="shared" si="8"/>
        <v>0</v>
      </c>
      <c r="L42" s="135"/>
      <c r="M42" s="135"/>
      <c r="N42" s="135"/>
      <c r="O42" s="135"/>
      <c r="P42" s="136"/>
      <c r="Q42" s="135"/>
      <c r="R42" s="136"/>
      <c r="T42" s="138" t="str">
        <f t="shared" si="9"/>
        <v/>
      </c>
      <c r="U42" s="160"/>
      <c r="V42" s="140" t="e">
        <f t="shared" si="10"/>
        <v>#DIV/0!</v>
      </c>
      <c r="W42" s="152"/>
      <c r="X42" s="48" t="e">
        <f t="shared" si="11"/>
        <v>#VALUE!</v>
      </c>
      <c r="Z42" s="355"/>
      <c r="AA42" s="355"/>
      <c r="AG42" s="357" t="s">
        <v>1574</v>
      </c>
      <c r="AH42" s="357"/>
      <c r="AI42" s="357"/>
      <c r="AJ42" s="357"/>
      <c r="AK42" s="357"/>
      <c r="AL42" s="357"/>
      <c r="AM42" s="357"/>
    </row>
    <row r="43" spans="2:41" ht="50.25" customHeight="1" x14ac:dyDescent="0.25">
      <c r="B43" s="301" t="s">
        <v>133</v>
      </c>
      <c r="C43" s="156" t="s">
        <v>134</v>
      </c>
      <c r="D43" s="189"/>
      <c r="E43" s="279" t="s">
        <v>135</v>
      </c>
      <c r="F43" s="279"/>
      <c r="G43" s="279"/>
      <c r="H43" s="128"/>
      <c r="I43" s="165"/>
      <c r="J43" s="165"/>
      <c r="K43" s="137">
        <f t="shared" si="8"/>
        <v>0</v>
      </c>
      <c r="L43" s="135"/>
      <c r="M43" s="135"/>
      <c r="N43" s="135"/>
      <c r="O43" s="135"/>
      <c r="P43" s="136"/>
      <c r="Q43" s="135"/>
      <c r="R43" s="136"/>
      <c r="T43" s="138" t="str">
        <f t="shared" si="9"/>
        <v/>
      </c>
      <c r="U43" s="160"/>
      <c r="V43" s="140" t="e">
        <f t="shared" si="10"/>
        <v>#DIV/0!</v>
      </c>
      <c r="W43" s="152"/>
      <c r="X43" s="48" t="e">
        <f t="shared" si="11"/>
        <v>#VALUE!</v>
      </c>
      <c r="Z43" s="355"/>
      <c r="AA43" s="355"/>
      <c r="AG43" s="357" t="s">
        <v>1575</v>
      </c>
      <c r="AH43" s="357"/>
      <c r="AI43" s="357"/>
      <c r="AJ43" s="357"/>
      <c r="AK43" s="357"/>
      <c r="AL43" s="357"/>
      <c r="AM43" s="357"/>
    </row>
    <row r="44" spans="2:41" ht="51" customHeight="1" x14ac:dyDescent="0.25">
      <c r="B44" s="301" t="s">
        <v>136</v>
      </c>
      <c r="C44" s="156" t="s">
        <v>137</v>
      </c>
      <c r="D44" s="189"/>
      <c r="E44" s="279" t="s">
        <v>138</v>
      </c>
      <c r="F44" s="279"/>
      <c r="G44" s="279"/>
      <c r="H44" s="134"/>
      <c r="I44" s="165"/>
      <c r="J44" s="165"/>
      <c r="K44" s="137">
        <f t="shared" si="8"/>
        <v>0</v>
      </c>
      <c r="L44" s="135"/>
      <c r="M44" s="135"/>
      <c r="N44" s="135"/>
      <c r="O44" s="135"/>
      <c r="P44" s="136"/>
      <c r="Q44" s="135"/>
      <c r="R44" s="136"/>
      <c r="T44" s="138" t="str">
        <f t="shared" si="9"/>
        <v/>
      </c>
      <c r="U44" s="160"/>
      <c r="V44" s="140" t="e">
        <f t="shared" si="10"/>
        <v>#DIV/0!</v>
      </c>
      <c r="W44" s="152"/>
      <c r="X44" s="48" t="e">
        <f t="shared" si="11"/>
        <v>#VALUE!</v>
      </c>
      <c r="Z44" s="355"/>
      <c r="AA44" s="355"/>
      <c r="AG44" s="357" t="s">
        <v>1576</v>
      </c>
      <c r="AH44" s="357"/>
      <c r="AI44" s="357"/>
      <c r="AJ44" s="357"/>
      <c r="AK44" s="357"/>
      <c r="AL44" s="357"/>
      <c r="AM44" s="357"/>
    </row>
    <row r="45" spans="2:41" ht="52.5" customHeight="1" x14ac:dyDescent="0.25">
      <c r="B45" s="301" t="s">
        <v>139</v>
      </c>
      <c r="C45" s="156" t="s">
        <v>140</v>
      </c>
      <c r="D45" s="189"/>
      <c r="E45" s="279" t="s">
        <v>141</v>
      </c>
      <c r="F45" s="279"/>
      <c r="G45" s="279"/>
      <c r="H45" s="133"/>
      <c r="I45" s="165"/>
      <c r="J45" s="165"/>
      <c r="K45" s="137">
        <f t="shared" si="8"/>
        <v>0</v>
      </c>
      <c r="L45" s="135"/>
      <c r="M45" s="135"/>
      <c r="N45" s="135"/>
      <c r="O45" s="135"/>
      <c r="P45" s="136"/>
      <c r="Q45" s="135"/>
      <c r="R45" s="136"/>
      <c r="T45" s="138" t="str">
        <f t="shared" si="9"/>
        <v/>
      </c>
      <c r="U45" s="160"/>
      <c r="V45" s="140" t="e">
        <f t="shared" si="10"/>
        <v>#DIV/0!</v>
      </c>
      <c r="W45" s="152"/>
      <c r="X45" s="48" t="e">
        <f t="shared" si="11"/>
        <v>#VALUE!</v>
      </c>
      <c r="Z45" s="355"/>
      <c r="AA45" s="355"/>
      <c r="AG45" s="357" t="s">
        <v>1577</v>
      </c>
      <c r="AH45" s="357"/>
      <c r="AI45" s="357"/>
      <c r="AJ45" s="357"/>
      <c r="AK45" s="357"/>
      <c r="AL45" s="357"/>
      <c r="AM45" s="357"/>
    </row>
    <row r="46" spans="2:41" ht="50.25" customHeight="1" x14ac:dyDescent="0.25">
      <c r="B46" s="301" t="s">
        <v>142</v>
      </c>
      <c r="C46" s="156" t="s">
        <v>143</v>
      </c>
      <c r="D46" s="189"/>
      <c r="E46" s="279" t="s">
        <v>144</v>
      </c>
      <c r="F46" s="279"/>
      <c r="G46" s="279"/>
      <c r="H46" s="139"/>
      <c r="I46" s="165"/>
      <c r="J46" s="165"/>
      <c r="K46" s="137">
        <f t="shared" si="8"/>
        <v>0</v>
      </c>
      <c r="L46" s="135"/>
      <c r="M46" s="135"/>
      <c r="N46" s="135"/>
      <c r="O46" s="135"/>
      <c r="P46" s="136"/>
      <c r="Q46" s="135"/>
      <c r="R46" s="136"/>
      <c r="T46" s="138" t="str">
        <f t="shared" si="9"/>
        <v/>
      </c>
      <c r="U46" s="160"/>
      <c r="V46" s="140" t="e">
        <f t="shared" si="10"/>
        <v>#DIV/0!</v>
      </c>
      <c r="W46" s="152"/>
      <c r="X46" s="48" t="e">
        <f t="shared" si="11"/>
        <v>#VALUE!</v>
      </c>
      <c r="Z46" s="355"/>
      <c r="AA46" s="355"/>
      <c r="AG46" s="357" t="s">
        <v>1578</v>
      </c>
      <c r="AH46" s="357"/>
      <c r="AI46" s="357"/>
      <c r="AJ46" s="357"/>
      <c r="AK46" s="357"/>
      <c r="AL46" s="357"/>
      <c r="AM46" s="357"/>
    </row>
    <row r="47" spans="2:41" ht="56.25" customHeight="1" x14ac:dyDescent="0.25">
      <c r="B47" s="301" t="s">
        <v>145</v>
      </c>
      <c r="C47" s="157" t="s">
        <v>146</v>
      </c>
      <c r="D47" s="189"/>
      <c r="E47" s="279" t="s">
        <v>147</v>
      </c>
      <c r="F47" s="279"/>
      <c r="G47" s="279"/>
      <c r="H47" s="139"/>
      <c r="I47" s="165"/>
      <c r="J47" s="165"/>
      <c r="K47" s="137">
        <f t="shared" si="8"/>
        <v>0</v>
      </c>
      <c r="L47" s="135"/>
      <c r="M47" s="135"/>
      <c r="N47" s="135"/>
      <c r="O47" s="135"/>
      <c r="P47" s="136"/>
      <c r="Q47" s="135"/>
      <c r="R47" s="136"/>
      <c r="T47" s="138" t="str">
        <f t="shared" si="9"/>
        <v/>
      </c>
      <c r="U47" s="160"/>
      <c r="V47" s="140" t="e">
        <f t="shared" si="10"/>
        <v>#DIV/0!</v>
      </c>
      <c r="W47" s="152"/>
      <c r="X47" s="48" t="e">
        <f t="shared" si="11"/>
        <v>#VALUE!</v>
      </c>
      <c r="Z47" s="355"/>
      <c r="AA47" s="355"/>
      <c r="AG47" s="357" t="s">
        <v>1579</v>
      </c>
      <c r="AH47" s="357"/>
      <c r="AI47" s="357"/>
      <c r="AJ47" s="357"/>
      <c r="AK47" s="357"/>
      <c r="AL47" s="357"/>
      <c r="AM47" s="357"/>
    </row>
    <row r="48" spans="2:41" x14ac:dyDescent="0.25">
      <c r="C48" s="165"/>
      <c r="D48" s="191"/>
      <c r="E48" s="165"/>
      <c r="F48" s="165"/>
      <c r="G48" s="165"/>
      <c r="J48" s="163">
        <f>SUM(J10:J47)</f>
        <v>0</v>
      </c>
      <c r="K48" s="163">
        <f>SUM(K10:K47)</f>
        <v>0</v>
      </c>
      <c r="W48" s="184" t="e">
        <f>SUM(W10:W47)</f>
        <v>#VALUE!</v>
      </c>
      <c r="X48" s="184" t="e">
        <f>SUM(X10:X47)</f>
        <v>#VALUE!</v>
      </c>
      <c r="Z48" s="180"/>
      <c r="AA48" s="180"/>
    </row>
    <row r="49" spans="3:33" x14ac:dyDescent="0.25">
      <c r="C49" s="165"/>
      <c r="D49" s="191"/>
      <c r="E49" s="165"/>
      <c r="F49" s="165"/>
      <c r="G49" s="165"/>
      <c r="S49" s="131" t="s">
        <v>148</v>
      </c>
      <c r="T49" s="142">
        <f>SUMIF(J48,13-X51,W48)</f>
        <v>0</v>
      </c>
      <c r="Z49" s="180"/>
      <c r="AA49" s="180"/>
    </row>
    <row r="50" spans="3:33" x14ac:dyDescent="0.25">
      <c r="C50" s="165"/>
      <c r="D50" s="191"/>
      <c r="E50" s="165"/>
      <c r="F50" s="165"/>
      <c r="G50" s="165"/>
      <c r="S50" s="131" t="s">
        <v>149</v>
      </c>
      <c r="T50" s="142">
        <f>SUMIF(K48,38-X52,X48)</f>
        <v>0</v>
      </c>
      <c r="Y50" s="141"/>
    </row>
    <row r="51" spans="3:33" x14ac:dyDescent="0.25">
      <c r="C51" s="165"/>
      <c r="D51" s="191"/>
      <c r="E51" s="165"/>
      <c r="F51" s="165"/>
      <c r="G51" s="165"/>
      <c r="W51" s="163" t="s">
        <v>156</v>
      </c>
      <c r="X51" s="163">
        <f>SUM(R10:R12,R16,R18,R22,R24,R29,R32,'D5'!R12,'D5'!R14,R35:R38,'D5'!R54)</f>
        <v>0</v>
      </c>
      <c r="Y51" s="141"/>
    </row>
    <row r="52" spans="3:33" x14ac:dyDescent="0.25">
      <c r="C52" s="165"/>
      <c r="D52" s="191"/>
      <c r="E52" s="165"/>
      <c r="F52" s="165"/>
      <c r="G52" s="165"/>
      <c r="W52" s="163" t="s">
        <v>157</v>
      </c>
      <c r="X52" s="163">
        <f>SUM('D5'!R53:R53,R10:R47)</f>
        <v>0</v>
      </c>
    </row>
    <row r="53" spans="3:33" ht="13.5" customHeight="1" x14ac:dyDescent="0.25">
      <c r="C53" s="165"/>
      <c r="D53" s="191"/>
      <c r="E53" s="165"/>
      <c r="F53" s="165"/>
      <c r="G53" s="165"/>
    </row>
    <row r="54" spans="3:33" x14ac:dyDescent="0.25">
      <c r="C54" s="165"/>
      <c r="D54" s="191"/>
      <c r="E54" s="165"/>
      <c r="F54" s="165"/>
      <c r="G54" s="165"/>
    </row>
    <row r="61" spans="3:33" ht="22.5" customHeight="1" x14ac:dyDescent="0.25">
      <c r="AB61" s="164"/>
      <c r="AC61" s="164"/>
      <c r="AD61" s="164"/>
    </row>
    <row r="63" spans="3:33" ht="15" customHeight="1" x14ac:dyDescent="0.25">
      <c r="AB63" s="164"/>
      <c r="AC63" s="164"/>
      <c r="AD63" s="164"/>
      <c r="AE63" s="164"/>
      <c r="AF63" s="164"/>
      <c r="AG63" s="164"/>
    </row>
  </sheetData>
  <sheetProtection formatCells="0" formatColumns="0" formatRows="0" insertColumns="0" insertRows="0" insertHyperlinks="0" deleteColumns="0" deleteRows="0" sort="0" autoFilter="0" pivotTables="0"/>
  <mergeCells count="78">
    <mergeCell ref="C6:T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 ref="AG47:AM47"/>
    <mergeCell ref="AG39:AM39"/>
    <mergeCell ref="AG40:AM40"/>
    <mergeCell ref="AG41:AM41"/>
    <mergeCell ref="AG42:AM42"/>
    <mergeCell ref="AG43:AM43"/>
    <mergeCell ref="AG44:AM44"/>
    <mergeCell ref="AG46:AM46"/>
    <mergeCell ref="AG28:AM28"/>
    <mergeCell ref="AG29:AM29"/>
    <mergeCell ref="AG30:AM30"/>
    <mergeCell ref="Z18:AA18"/>
    <mergeCell ref="AG23:AM23"/>
    <mergeCell ref="AG24:AM24"/>
    <mergeCell ref="AG19:AM19"/>
    <mergeCell ref="AG18:AM18"/>
    <mergeCell ref="Z16:AA16"/>
    <mergeCell ref="Z17:AA17"/>
    <mergeCell ref="G7:G8"/>
    <mergeCell ref="C7:C8"/>
    <mergeCell ref="T7:V7"/>
    <mergeCell ref="E7:E8"/>
    <mergeCell ref="J7:R7"/>
    <mergeCell ref="AG7:AM8"/>
    <mergeCell ref="AG12:AL12"/>
    <mergeCell ref="Z13:AA13"/>
    <mergeCell ref="Z14:AA14"/>
    <mergeCell ref="Z15:AA15"/>
    <mergeCell ref="Z10:AA10"/>
    <mergeCell ref="Z11:AA11"/>
    <mergeCell ref="Z12:AA12"/>
    <mergeCell ref="AG15:AM15"/>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Z32:AA32"/>
    <mergeCell ref="Z33:AA33"/>
    <mergeCell ref="Z34:AA34"/>
    <mergeCell ref="Z42:AA42"/>
    <mergeCell ref="Z43:AA43"/>
    <mergeCell ref="Z35:AA35"/>
    <mergeCell ref="Z36:AA36"/>
    <mergeCell ref="Z47:AA47"/>
    <mergeCell ref="Z37:AA37"/>
    <mergeCell ref="Z38:AA38"/>
    <mergeCell ref="Z39:AA39"/>
    <mergeCell ref="Z40:AA40"/>
    <mergeCell ref="Z46:AA46"/>
    <mergeCell ref="Z41:AA41"/>
    <mergeCell ref="Z45:AA45"/>
    <mergeCell ref="Z44:AA44"/>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zoomScale="90" zoomScaleNormal="90" zoomScaleSheetLayoutView="90" workbookViewId="0">
      <pane ySplit="8" topLeftCell="A9" activePane="bottomLeft" state="frozen"/>
      <selection pane="bottomLeft" activeCell="AH17" sqref="AH17:AN17"/>
    </sheetView>
  </sheetViews>
  <sheetFormatPr defaultRowHeight="15" outlineLevelCol="1" x14ac:dyDescent="0.25"/>
  <cols>
    <col min="1" max="1" width="2" style="163" customWidth="1"/>
    <col min="2" max="2" width="4.5703125" style="163" customWidth="1"/>
    <col min="3" max="3" width="65.85546875" style="163" customWidth="1"/>
    <col min="4" max="4" width="2" style="163" customWidth="1" outlineLevel="1"/>
    <col min="5" max="5" width="5.5703125" style="163" customWidth="1" outlineLevel="1"/>
    <col min="6" max="6" width="2.7109375" style="163" customWidth="1" outlineLevel="1"/>
    <col min="7" max="7" width="6.14062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5.7109375" style="163" customWidth="1"/>
    <col min="20" max="20" width="13.28515625" style="163" customWidth="1"/>
    <col min="21" max="21" width="8.28515625" style="163" hidden="1" customWidth="1"/>
    <col min="22" max="22" width="11.14062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2" width="9.140625" style="163"/>
    <col min="33" max="33" width="4.28515625" style="163" customWidth="1"/>
    <col min="34" max="16384" width="9.140625" style="163"/>
  </cols>
  <sheetData>
    <row r="1" spans="2:40" ht="27" customHeight="1" x14ac:dyDescent="0.25">
      <c r="B1" s="363" t="s">
        <v>158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40" x14ac:dyDescent="0.25">
      <c r="B2" s="186"/>
      <c r="C2" s="367" t="s">
        <v>1580</v>
      </c>
      <c r="D2" s="367"/>
      <c r="E2" s="367"/>
      <c r="F2" s="367"/>
      <c r="G2" s="367"/>
      <c r="H2" s="367"/>
      <c r="I2" s="367"/>
      <c r="J2" s="367"/>
      <c r="K2" s="367"/>
      <c r="L2" s="367"/>
      <c r="M2" s="367"/>
      <c r="N2" s="367"/>
      <c r="O2" s="367"/>
      <c r="P2" s="367"/>
      <c r="Q2" s="367"/>
      <c r="R2" s="367"/>
      <c r="S2" s="367"/>
      <c r="T2" s="367"/>
      <c r="U2" s="186"/>
      <c r="V2" s="186"/>
      <c r="W2" s="186"/>
      <c r="X2" s="186"/>
      <c r="Y2" s="186"/>
    </row>
    <row r="3" spans="2:40" x14ac:dyDescent="0.25">
      <c r="B3" s="186"/>
      <c r="C3" s="367" t="s">
        <v>1581</v>
      </c>
      <c r="D3" s="367"/>
      <c r="E3" s="367"/>
      <c r="F3" s="367"/>
      <c r="G3" s="367"/>
      <c r="H3" s="367"/>
      <c r="I3" s="367"/>
      <c r="J3" s="367"/>
      <c r="K3" s="367"/>
      <c r="L3" s="367"/>
      <c r="M3" s="367"/>
      <c r="N3" s="367"/>
      <c r="O3" s="367"/>
      <c r="P3" s="367"/>
      <c r="Q3" s="367"/>
      <c r="R3" s="367"/>
      <c r="S3" s="367"/>
      <c r="T3" s="367"/>
      <c r="U3" s="186"/>
      <c r="V3" s="186"/>
      <c r="W3" s="186"/>
      <c r="X3" s="186"/>
      <c r="Y3" s="186"/>
    </row>
    <row r="4" spans="2:40" x14ac:dyDescent="0.25">
      <c r="B4" s="161"/>
      <c r="C4" s="162"/>
      <c r="D4" s="162"/>
      <c r="E4" s="162"/>
      <c r="F4" s="162"/>
      <c r="G4" s="162"/>
      <c r="H4" s="162"/>
      <c r="I4" s="162"/>
      <c r="J4" s="162"/>
      <c r="K4" s="162"/>
      <c r="L4" s="162"/>
      <c r="M4" s="162"/>
      <c r="N4" s="162"/>
      <c r="O4" s="162"/>
      <c r="P4" s="162"/>
      <c r="Q4" s="162"/>
      <c r="R4" s="162"/>
      <c r="S4" s="162"/>
      <c r="T4" s="162"/>
      <c r="U4" s="162"/>
      <c r="V4" s="162"/>
      <c r="W4" s="162"/>
      <c r="X4" s="162"/>
      <c r="Y4" s="162"/>
    </row>
    <row r="5" spans="2:40" s="166" customFormat="1" ht="14.25" customHeight="1" x14ac:dyDescent="0.25">
      <c r="B5" s="187"/>
      <c r="C5" s="302"/>
      <c r="D5" s="302"/>
      <c r="E5" s="302"/>
      <c r="F5" s="302"/>
      <c r="G5" s="302"/>
      <c r="H5" s="302"/>
      <c r="I5" s="302"/>
      <c r="J5" s="305" t="s">
        <v>200</v>
      </c>
      <c r="K5" s="305"/>
      <c r="L5" s="366"/>
      <c r="M5" s="366"/>
      <c r="N5" s="366"/>
      <c r="O5" s="366"/>
      <c r="P5" s="366"/>
      <c r="Q5" s="366"/>
      <c r="R5" s="366"/>
      <c r="S5" s="366"/>
      <c r="T5" s="366"/>
      <c r="U5" s="366"/>
      <c r="V5" s="366"/>
      <c r="W5" s="366"/>
      <c r="X5" s="366"/>
      <c r="Y5" s="366"/>
      <c r="Z5" s="366"/>
      <c r="AA5" s="366"/>
      <c r="AB5" s="366"/>
      <c r="AC5" s="366"/>
      <c r="AD5" s="366"/>
    </row>
    <row r="6" spans="2:40" s="166" customFormat="1" x14ac:dyDescent="0.25">
      <c r="B6" s="167"/>
      <c r="C6" s="453"/>
      <c r="D6" s="453"/>
      <c r="E6" s="453"/>
      <c r="F6" s="453"/>
      <c r="G6" s="453"/>
      <c r="H6" s="453"/>
      <c r="I6" s="453"/>
      <c r="J6" s="453"/>
      <c r="K6" s="453"/>
      <c r="L6" s="453"/>
      <c r="M6" s="453"/>
      <c r="N6" s="453"/>
      <c r="O6" s="453"/>
      <c r="P6" s="453"/>
      <c r="Q6" s="453"/>
      <c r="R6" s="453"/>
      <c r="S6" s="453"/>
      <c r="T6" s="453"/>
      <c r="U6" s="167"/>
      <c r="V6" s="167"/>
      <c r="W6" s="167"/>
      <c r="X6" s="167"/>
      <c r="Y6" s="167"/>
    </row>
    <row r="7" spans="2:40" s="166" customFormat="1" ht="37.5" customHeight="1" x14ac:dyDescent="0.25">
      <c r="B7" s="181"/>
      <c r="C7" s="356" t="s">
        <v>159</v>
      </c>
      <c r="D7" s="337"/>
      <c r="E7" s="359" t="s">
        <v>160</v>
      </c>
      <c r="F7" s="339"/>
      <c r="G7" s="359" t="s">
        <v>161</v>
      </c>
      <c r="H7" s="168"/>
      <c r="I7" s="169"/>
      <c r="J7" s="361" t="s">
        <v>1694</v>
      </c>
      <c r="K7" s="362"/>
      <c r="L7" s="362"/>
      <c r="M7" s="362"/>
      <c r="N7" s="362"/>
      <c r="O7" s="362"/>
      <c r="P7" s="362"/>
      <c r="Q7" s="362"/>
      <c r="R7" s="362"/>
      <c r="S7" s="169"/>
      <c r="T7" s="360" t="s">
        <v>162</v>
      </c>
      <c r="U7" s="360"/>
      <c r="V7" s="360"/>
      <c r="W7" s="170"/>
      <c r="X7" s="170"/>
      <c r="Y7" s="170"/>
      <c r="Z7" s="170"/>
      <c r="AH7" s="356" t="s">
        <v>163</v>
      </c>
      <c r="AI7" s="356"/>
      <c r="AJ7" s="356"/>
      <c r="AK7" s="356"/>
      <c r="AL7" s="356"/>
      <c r="AM7" s="356"/>
      <c r="AN7" s="356"/>
    </row>
    <row r="8" spans="2:40" s="166" customFormat="1" ht="72.75" customHeight="1" x14ac:dyDescent="0.25">
      <c r="B8" s="181"/>
      <c r="C8" s="356"/>
      <c r="D8" s="337"/>
      <c r="E8" s="359"/>
      <c r="F8" s="340"/>
      <c r="G8" s="359"/>
      <c r="H8" s="168"/>
      <c r="J8" s="172" t="s">
        <v>201</v>
      </c>
      <c r="K8" s="172" t="s">
        <v>202</v>
      </c>
      <c r="L8" s="192">
        <v>0</v>
      </c>
      <c r="M8" s="192">
        <v>0.2</v>
      </c>
      <c r="N8" s="192">
        <v>0.4</v>
      </c>
      <c r="O8" s="192">
        <v>0.6</v>
      </c>
      <c r="P8" s="192">
        <v>0.8</v>
      </c>
      <c r="Q8" s="192">
        <v>1</v>
      </c>
      <c r="R8" s="193" t="s">
        <v>164</v>
      </c>
      <c r="T8" s="174"/>
      <c r="U8" s="174" t="s">
        <v>203</v>
      </c>
      <c r="V8" s="173" t="s">
        <v>204</v>
      </c>
      <c r="W8" s="171"/>
      <c r="Y8" s="171"/>
      <c r="AH8" s="356"/>
      <c r="AI8" s="356"/>
      <c r="AJ8" s="356"/>
      <c r="AK8" s="356"/>
      <c r="AL8" s="356"/>
      <c r="AM8" s="356"/>
      <c r="AN8" s="356"/>
    </row>
    <row r="9" spans="2:40" ht="36" customHeight="1" x14ac:dyDescent="0.25">
      <c r="H9" s="139"/>
      <c r="K9" s="45"/>
      <c r="L9" s="45"/>
      <c r="M9" s="45"/>
      <c r="N9" s="45"/>
      <c r="O9" s="45"/>
      <c r="P9" s="46"/>
      <c r="Q9" s="129"/>
      <c r="R9" s="130"/>
      <c r="T9" s="47"/>
      <c r="U9" s="47"/>
      <c r="V9" s="46"/>
      <c r="W9" s="163" t="s">
        <v>205</v>
      </c>
      <c r="X9" s="163" t="s">
        <v>206</v>
      </c>
      <c r="Z9" s="131" t="s">
        <v>165</v>
      </c>
    </row>
    <row r="10" spans="2:40" ht="49.5" customHeight="1" x14ac:dyDescent="0.25">
      <c r="B10" s="301">
        <v>1</v>
      </c>
      <c r="C10" s="154" t="s">
        <v>166</v>
      </c>
      <c r="D10" s="189"/>
      <c r="E10" s="279" t="s">
        <v>167</v>
      </c>
      <c r="F10" s="276"/>
      <c r="G10" s="279" t="s">
        <v>168</v>
      </c>
      <c r="H10" s="139"/>
      <c r="I10" s="165">
        <f>SUM(K10:K22)</f>
        <v>0</v>
      </c>
      <c r="J10" s="137">
        <f>SUM(L10:Q10)</f>
        <v>0</v>
      </c>
      <c r="K10" s="137">
        <f>SUM(L10:Q10)</f>
        <v>0</v>
      </c>
      <c r="L10" s="135"/>
      <c r="M10" s="135"/>
      <c r="N10" s="135"/>
      <c r="O10" s="135"/>
      <c r="P10" s="136"/>
      <c r="Q10" s="197"/>
      <c r="R10" s="136"/>
      <c r="T10" s="138" t="str">
        <f>IF(SUM(L10:Q10)=1,((L10*0)+(M10*20)+(N10*40)+(O10*60)+(P10*80)+(Q10*100)),"")</f>
        <v/>
      </c>
      <c r="U10" s="160" t="e">
        <f>1/$J$27</f>
        <v>#DIV/0!</v>
      </c>
      <c r="V10" s="140" t="e">
        <f t="shared" ref="V10" si="0">1/$K$27</f>
        <v>#DIV/0!</v>
      </c>
      <c r="W10" s="152" t="e">
        <f>IF(R10=1,0,T10*U10)</f>
        <v>#VALUE!</v>
      </c>
      <c r="X10" s="48" t="e">
        <f>IF(R10=1,0,T10*V10)</f>
        <v>#VALUE!</v>
      </c>
      <c r="Z10" s="355"/>
      <c r="AA10" s="355"/>
      <c r="AH10" s="358" t="s">
        <v>1582</v>
      </c>
      <c r="AI10" s="358"/>
      <c r="AJ10" s="358"/>
      <c r="AK10" s="358"/>
      <c r="AL10" s="358"/>
      <c r="AM10" s="358"/>
      <c r="AN10" s="358"/>
    </row>
    <row r="11" spans="2:40" ht="45.75" customHeight="1" x14ac:dyDescent="0.25">
      <c r="B11" s="301">
        <v>2</v>
      </c>
      <c r="C11" s="154" t="s">
        <v>169</v>
      </c>
      <c r="D11" s="189"/>
      <c r="E11" s="279" t="s">
        <v>170</v>
      </c>
      <c r="F11" s="279"/>
      <c r="G11" s="278" t="s">
        <v>171</v>
      </c>
      <c r="I11" s="165"/>
      <c r="J11" s="137">
        <f>SUM(L11:Q11)</f>
        <v>0</v>
      </c>
      <c r="K11" s="137">
        <f>SUM(L11:Q11)</f>
        <v>0</v>
      </c>
      <c r="L11" s="135"/>
      <c r="M11" s="135"/>
      <c r="N11" s="135"/>
      <c r="O11" s="135"/>
      <c r="P11" s="136"/>
      <c r="Q11" s="135"/>
      <c r="R11" s="136"/>
      <c r="T11" s="138" t="str">
        <f>IF(SUM(L11:Q11)=1,((L11*0)+(M11*20)+(N11*40)+(O11*60)+(P11*80)+(Q11*100)),"")</f>
        <v/>
      </c>
      <c r="U11" s="160" t="e">
        <f>1/$J$27</f>
        <v>#DIV/0!</v>
      </c>
      <c r="V11" s="140" t="e">
        <f t="shared" ref="V11" si="1">1/$K$27</f>
        <v>#DIV/0!</v>
      </c>
      <c r="W11" s="152" t="e">
        <f>IF(R11=1,0,T11*U11)</f>
        <v>#VALUE!</v>
      </c>
      <c r="X11" s="48" t="e">
        <f>IF(R11=1,0,T11*V11)</f>
        <v>#VALUE!</v>
      </c>
      <c r="Z11" s="355"/>
      <c r="AA11" s="355"/>
      <c r="AH11" s="358" t="s">
        <v>1583</v>
      </c>
      <c r="AI11" s="358"/>
      <c r="AJ11" s="358"/>
      <c r="AK11" s="358"/>
      <c r="AL11" s="358"/>
      <c r="AM11" s="358"/>
      <c r="AN11" s="358"/>
    </row>
    <row r="12" spans="2:40" ht="51" customHeight="1" x14ac:dyDescent="0.25">
      <c r="B12" s="301">
        <v>3</v>
      </c>
      <c r="C12" s="154" t="s">
        <v>172</v>
      </c>
      <c r="D12" s="189"/>
      <c r="E12" s="277" t="s">
        <v>173</v>
      </c>
      <c r="F12" s="279"/>
      <c r="G12" s="279"/>
      <c r="H12" s="128"/>
      <c r="I12" s="165"/>
      <c r="J12" s="137">
        <f>SUM(L12:Q12)</f>
        <v>0</v>
      </c>
      <c r="K12" s="137">
        <f>SUM(L12:Q12)</f>
        <v>0</v>
      </c>
      <c r="L12" s="135"/>
      <c r="M12" s="135"/>
      <c r="N12" s="135"/>
      <c r="O12" s="135"/>
      <c r="P12" s="136"/>
      <c r="Q12" s="135"/>
      <c r="R12" s="136"/>
      <c r="T12" s="138" t="str">
        <f>IF(SUM(L12:Q12)=1,((L12*0)+(M12*20)+(N12*40)+(O12*60)+(P12*80)+(Q12*100)),"")</f>
        <v/>
      </c>
      <c r="U12" s="160" t="e">
        <f>1/$J$27</f>
        <v>#DIV/0!</v>
      </c>
      <c r="V12" s="140" t="e">
        <f t="shared" ref="V12:V22" si="2">1/$K$27</f>
        <v>#DIV/0!</v>
      </c>
      <c r="W12" s="152" t="e">
        <f>IF(R12=1,0,T12*U12)</f>
        <v>#VALUE!</v>
      </c>
      <c r="X12" s="48" t="e">
        <f>IF(R12=1,0,T12*V12)</f>
        <v>#VALUE!</v>
      </c>
      <c r="Z12" s="355"/>
      <c r="AA12" s="355"/>
      <c r="AH12" s="358" t="s">
        <v>1584</v>
      </c>
      <c r="AI12" s="358"/>
      <c r="AJ12" s="358"/>
      <c r="AK12" s="358"/>
      <c r="AL12" s="358"/>
      <c r="AM12" s="358"/>
      <c r="AN12" s="358"/>
    </row>
    <row r="13" spans="2:40" ht="50.25" customHeight="1" x14ac:dyDescent="0.25">
      <c r="B13" s="301">
        <v>4</v>
      </c>
      <c r="C13" s="154" t="s">
        <v>174</v>
      </c>
      <c r="D13" s="189"/>
      <c r="E13" s="279" t="s">
        <v>175</v>
      </c>
      <c r="F13" s="276"/>
      <c r="G13" s="280"/>
      <c r="H13" s="139"/>
      <c r="I13" s="165"/>
      <c r="J13" s="137">
        <f>SUM(L13:Q13)</f>
        <v>0</v>
      </c>
      <c r="K13" s="137">
        <f t="shared" ref="K13" si="3">SUM(L13:Q13)</f>
        <v>0</v>
      </c>
      <c r="L13" s="135"/>
      <c r="M13" s="135"/>
      <c r="N13" s="135"/>
      <c r="O13" s="135"/>
      <c r="P13" s="136"/>
      <c r="Q13" s="135"/>
      <c r="R13" s="136"/>
      <c r="T13" s="138" t="str">
        <f t="shared" ref="T13" si="4">IF(SUM(L13:Q13)=1,((L13*0)+(M13*20)+(N13*40)+(O13*60)+(P13*80)+(Q13*100)),"")</f>
        <v/>
      </c>
      <c r="U13" s="160" t="e">
        <f>1/$J$27</f>
        <v>#DIV/0!</v>
      </c>
      <c r="V13" s="140" t="e">
        <f t="shared" si="2"/>
        <v>#DIV/0!</v>
      </c>
      <c r="W13" s="152" t="e">
        <f>IF(R13=1,0,T13*U13)</f>
        <v>#VALUE!</v>
      </c>
      <c r="X13" s="48" t="e">
        <f t="shared" ref="X13" si="5">IF(R13=1,0,T13*V13)</f>
        <v>#VALUE!</v>
      </c>
      <c r="Z13" s="368"/>
      <c r="AA13" s="368"/>
      <c r="AH13" s="358" t="s">
        <v>1585</v>
      </c>
      <c r="AI13" s="358"/>
      <c r="AJ13" s="358"/>
      <c r="AK13" s="358"/>
      <c r="AL13" s="358"/>
      <c r="AM13" s="358"/>
      <c r="AN13" s="358"/>
    </row>
    <row r="14" spans="2:40" ht="51.75" customHeight="1" x14ac:dyDescent="0.25">
      <c r="B14" s="301" t="s">
        <v>176</v>
      </c>
      <c r="C14" s="158" t="s">
        <v>177</v>
      </c>
      <c r="D14" s="189"/>
      <c r="E14" s="279" t="s">
        <v>178</v>
      </c>
      <c r="F14" s="276"/>
      <c r="G14" s="280"/>
      <c r="H14" s="132"/>
      <c r="I14" s="165"/>
      <c r="J14" s="165"/>
      <c r="K14" s="137">
        <f t="shared" ref="K14" si="6">SUM(L14:Q14)</f>
        <v>0</v>
      </c>
      <c r="L14" s="135"/>
      <c r="M14" s="135"/>
      <c r="N14" s="135"/>
      <c r="O14" s="135"/>
      <c r="P14" s="136"/>
      <c r="Q14" s="135"/>
      <c r="R14" s="136"/>
      <c r="T14" s="138" t="str">
        <f t="shared" ref="T14" si="7">IF(SUM(L14:Q14)=1,((L14*0)+(M14*20)+(N14*40)+(O14*60)+(P14*80)+(Q14*100)),"")</f>
        <v/>
      </c>
      <c r="U14" s="160"/>
      <c r="V14" s="140" t="e">
        <f t="shared" si="2"/>
        <v>#DIV/0!</v>
      </c>
      <c r="W14" s="152"/>
      <c r="X14" s="48" t="e">
        <f t="shared" ref="X14" si="8">IF(R14=1,0,T14*V14)</f>
        <v>#VALUE!</v>
      </c>
      <c r="Z14" s="355"/>
      <c r="AA14" s="355"/>
      <c r="AH14" s="345"/>
      <c r="AI14" s="345"/>
      <c r="AJ14" s="345"/>
      <c r="AK14" s="345"/>
      <c r="AL14" s="345"/>
      <c r="AM14" s="345"/>
      <c r="AN14" s="345"/>
    </row>
    <row r="15" spans="2:40" ht="47.25" customHeight="1" x14ac:dyDescent="0.25">
      <c r="B15" s="301">
        <v>5</v>
      </c>
      <c r="C15" s="154" t="s">
        <v>179</v>
      </c>
      <c r="D15" s="189"/>
      <c r="E15" s="279"/>
      <c r="F15" s="276"/>
      <c r="G15" s="280"/>
      <c r="H15" s="139"/>
      <c r="I15" s="165"/>
      <c r="J15" s="137">
        <f>SUM(L15:Q15)</f>
        <v>0</v>
      </c>
      <c r="K15" s="137">
        <f t="shared" ref="K15:K22" si="9">SUM(L15:Q15)</f>
        <v>0</v>
      </c>
      <c r="L15" s="135"/>
      <c r="M15" s="135"/>
      <c r="N15" s="135"/>
      <c r="O15" s="135"/>
      <c r="P15" s="136"/>
      <c r="Q15" s="135"/>
      <c r="R15" s="136"/>
      <c r="T15" s="138" t="str">
        <f t="shared" ref="T15:T22" si="10">IF(SUM(L15:Q15)=1,((L15*0)+(M15*20)+(N15*40)+(O15*60)+(P15*80)+(Q15*100)),"")</f>
        <v/>
      </c>
      <c r="U15" s="160" t="e">
        <f>1/$J$27</f>
        <v>#DIV/0!</v>
      </c>
      <c r="V15" s="140" t="e">
        <f t="shared" si="2"/>
        <v>#DIV/0!</v>
      </c>
      <c r="W15" s="152" t="e">
        <f>IF(R15=1,0,T15*U15)</f>
        <v>#VALUE!</v>
      </c>
      <c r="X15" s="48" t="e">
        <f t="shared" ref="X15:X22" si="11">IF(R15=1,0,T15*V15)</f>
        <v>#VALUE!</v>
      </c>
      <c r="Z15" s="355"/>
      <c r="AA15" s="355"/>
      <c r="AH15" s="358" t="s">
        <v>1586</v>
      </c>
      <c r="AI15" s="358"/>
      <c r="AJ15" s="358"/>
      <c r="AK15" s="358"/>
      <c r="AL15" s="358"/>
      <c r="AM15" s="358"/>
      <c r="AN15" s="358"/>
    </row>
    <row r="16" spans="2:40" ht="68.25" customHeight="1" x14ac:dyDescent="0.25">
      <c r="B16" s="301" t="s">
        <v>180</v>
      </c>
      <c r="C16" s="303" t="s">
        <v>181</v>
      </c>
      <c r="D16" s="189"/>
      <c r="E16" s="279" t="s">
        <v>182</v>
      </c>
      <c r="F16" s="276"/>
      <c r="G16" s="280"/>
      <c r="H16" s="128"/>
      <c r="I16" s="165"/>
      <c r="J16" s="165"/>
      <c r="K16" s="137">
        <f t="shared" si="9"/>
        <v>0</v>
      </c>
      <c r="L16" s="135"/>
      <c r="M16" s="135"/>
      <c r="N16" s="135"/>
      <c r="O16" s="135"/>
      <c r="P16" s="136"/>
      <c r="Q16" s="135"/>
      <c r="R16" s="136"/>
      <c r="T16" s="138" t="str">
        <f t="shared" si="10"/>
        <v/>
      </c>
      <c r="U16" s="160"/>
      <c r="V16" s="140" t="e">
        <f t="shared" si="2"/>
        <v>#DIV/0!</v>
      </c>
      <c r="W16" s="152"/>
      <c r="X16" s="48" t="e">
        <f t="shared" si="11"/>
        <v>#VALUE!</v>
      </c>
      <c r="Z16" s="355"/>
      <c r="AA16" s="355"/>
      <c r="AH16" s="358" t="s">
        <v>1587</v>
      </c>
      <c r="AI16" s="358"/>
      <c r="AJ16" s="358"/>
      <c r="AK16" s="358"/>
      <c r="AL16" s="358"/>
      <c r="AM16" s="358"/>
      <c r="AN16" s="358"/>
    </row>
    <row r="17" spans="2:40" ht="66" customHeight="1" x14ac:dyDescent="0.25">
      <c r="B17" s="301">
        <v>6</v>
      </c>
      <c r="C17" s="154" t="s">
        <v>183</v>
      </c>
      <c r="D17" s="189"/>
      <c r="E17" s="279" t="s">
        <v>184</v>
      </c>
      <c r="F17" s="276"/>
      <c r="G17" s="280"/>
      <c r="H17" s="128"/>
      <c r="I17" s="165"/>
      <c r="J17" s="137">
        <f>SUM(L17:Q17)</f>
        <v>0</v>
      </c>
      <c r="K17" s="137">
        <f t="shared" si="9"/>
        <v>0</v>
      </c>
      <c r="L17" s="135"/>
      <c r="M17" s="135"/>
      <c r="N17" s="135"/>
      <c r="O17" s="135"/>
      <c r="P17" s="136"/>
      <c r="Q17" s="135"/>
      <c r="R17" s="136"/>
      <c r="T17" s="138" t="str">
        <f t="shared" si="10"/>
        <v/>
      </c>
      <c r="U17" s="160" t="e">
        <f>1/$J$27</f>
        <v>#DIV/0!</v>
      </c>
      <c r="V17" s="140" t="e">
        <f t="shared" si="2"/>
        <v>#DIV/0!</v>
      </c>
      <c r="W17" s="152" t="e">
        <f>IF(R17=1,0,T17*U17)</f>
        <v>#VALUE!</v>
      </c>
      <c r="X17" s="48" t="e">
        <f t="shared" si="11"/>
        <v>#VALUE!</v>
      </c>
      <c r="Z17" s="355"/>
      <c r="AA17" s="355"/>
      <c r="AH17" s="358" t="s">
        <v>1588</v>
      </c>
      <c r="AI17" s="358"/>
      <c r="AJ17" s="358"/>
      <c r="AK17" s="358"/>
      <c r="AL17" s="358"/>
      <c r="AM17" s="358"/>
      <c r="AN17" s="358"/>
    </row>
    <row r="18" spans="2:40" ht="62.25" customHeight="1" x14ac:dyDescent="0.25">
      <c r="B18" s="301" t="s">
        <v>185</v>
      </c>
      <c r="C18" s="155" t="s">
        <v>186</v>
      </c>
      <c r="D18" s="189"/>
      <c r="E18" s="279" t="s">
        <v>187</v>
      </c>
      <c r="F18" s="276"/>
      <c r="G18" s="280"/>
      <c r="H18" s="128"/>
      <c r="I18" s="165"/>
      <c r="J18" s="165"/>
      <c r="K18" s="137">
        <f t="shared" si="9"/>
        <v>0</v>
      </c>
      <c r="L18" s="135"/>
      <c r="M18" s="135"/>
      <c r="N18" s="135"/>
      <c r="O18" s="135"/>
      <c r="P18" s="136"/>
      <c r="Q18" s="135"/>
      <c r="R18" s="136"/>
      <c r="T18" s="138" t="str">
        <f t="shared" si="10"/>
        <v/>
      </c>
      <c r="U18" s="160"/>
      <c r="V18" s="140" t="e">
        <f t="shared" si="2"/>
        <v>#DIV/0!</v>
      </c>
      <c r="W18" s="152"/>
      <c r="X18" s="48" t="e">
        <f t="shared" si="11"/>
        <v>#VALUE!</v>
      </c>
      <c r="Z18" s="355"/>
      <c r="AA18" s="355"/>
      <c r="AH18" s="358" t="s">
        <v>1589</v>
      </c>
      <c r="AI18" s="358"/>
      <c r="AJ18" s="358"/>
      <c r="AK18" s="358"/>
      <c r="AL18" s="358"/>
      <c r="AM18" s="358"/>
      <c r="AN18" s="358"/>
    </row>
    <row r="19" spans="2:40" ht="61.5" customHeight="1" x14ac:dyDescent="0.25">
      <c r="B19" s="301" t="s">
        <v>188</v>
      </c>
      <c r="C19" s="156" t="s">
        <v>189</v>
      </c>
      <c r="D19" s="189"/>
      <c r="E19" s="279" t="s">
        <v>190</v>
      </c>
      <c r="F19" s="276"/>
      <c r="G19" s="280"/>
      <c r="H19" s="128"/>
      <c r="I19" s="165"/>
      <c r="J19" s="165"/>
      <c r="K19" s="137">
        <f t="shared" si="9"/>
        <v>0</v>
      </c>
      <c r="L19" s="135"/>
      <c r="M19" s="135"/>
      <c r="N19" s="135"/>
      <c r="O19" s="135"/>
      <c r="P19" s="136"/>
      <c r="Q19" s="135"/>
      <c r="R19" s="136"/>
      <c r="T19" s="138" t="str">
        <f t="shared" si="10"/>
        <v/>
      </c>
      <c r="U19" s="160"/>
      <c r="V19" s="140" t="e">
        <f t="shared" si="2"/>
        <v>#DIV/0!</v>
      </c>
      <c r="W19" s="152"/>
      <c r="X19" s="48" t="e">
        <f t="shared" si="11"/>
        <v>#VALUE!</v>
      </c>
      <c r="Z19" s="355"/>
      <c r="AA19" s="355"/>
      <c r="AH19" s="358" t="s">
        <v>1590</v>
      </c>
      <c r="AI19" s="358"/>
      <c r="AJ19" s="358"/>
      <c r="AK19" s="358"/>
      <c r="AL19" s="358"/>
      <c r="AM19" s="358"/>
      <c r="AN19" s="358"/>
    </row>
    <row r="20" spans="2:40" ht="55.5" customHeight="1" x14ac:dyDescent="0.25">
      <c r="B20" s="301" t="s">
        <v>191</v>
      </c>
      <c r="C20" s="157" t="s">
        <v>192</v>
      </c>
      <c r="D20" s="189"/>
      <c r="E20" s="279" t="s">
        <v>193</v>
      </c>
      <c r="F20" s="276"/>
      <c r="G20" s="280"/>
      <c r="H20" s="128"/>
      <c r="I20" s="165"/>
      <c r="J20" s="165"/>
      <c r="K20" s="137">
        <f t="shared" si="9"/>
        <v>0</v>
      </c>
      <c r="L20" s="135"/>
      <c r="M20" s="135"/>
      <c r="N20" s="135"/>
      <c r="O20" s="135"/>
      <c r="P20" s="136"/>
      <c r="Q20" s="135"/>
      <c r="R20" s="136"/>
      <c r="T20" s="138" t="str">
        <f t="shared" si="10"/>
        <v/>
      </c>
      <c r="U20" s="160"/>
      <c r="V20" s="140" t="e">
        <f t="shared" si="2"/>
        <v>#DIV/0!</v>
      </c>
      <c r="W20" s="152"/>
      <c r="X20" s="48" t="e">
        <f t="shared" si="11"/>
        <v>#VALUE!</v>
      </c>
      <c r="Z20" s="355"/>
      <c r="AA20" s="355"/>
      <c r="AH20" s="358" t="s">
        <v>1591</v>
      </c>
      <c r="AI20" s="358"/>
      <c r="AJ20" s="358"/>
      <c r="AK20" s="358"/>
      <c r="AL20" s="358"/>
      <c r="AM20" s="358"/>
      <c r="AN20" s="358"/>
    </row>
    <row r="21" spans="2:40" ht="51" customHeight="1" x14ac:dyDescent="0.25">
      <c r="B21" s="301">
        <v>7</v>
      </c>
      <c r="C21" s="154" t="s">
        <v>194</v>
      </c>
      <c r="D21" s="189"/>
      <c r="E21" s="279" t="s">
        <v>195</v>
      </c>
      <c r="F21" s="276"/>
      <c r="G21" s="247"/>
      <c r="H21" s="128"/>
      <c r="I21" s="165"/>
      <c r="J21" s="137">
        <f>SUM(L21:Q21)</f>
        <v>0</v>
      </c>
      <c r="K21" s="137">
        <f t="shared" si="9"/>
        <v>0</v>
      </c>
      <c r="L21" s="135"/>
      <c r="M21" s="135"/>
      <c r="N21" s="135"/>
      <c r="O21" s="135"/>
      <c r="P21" s="136"/>
      <c r="Q21" s="135"/>
      <c r="R21" s="136"/>
      <c r="T21" s="138" t="str">
        <f t="shared" si="10"/>
        <v/>
      </c>
      <c r="U21" s="160" t="e">
        <f>1/$J$27</f>
        <v>#DIV/0!</v>
      </c>
      <c r="V21" s="140" t="e">
        <f t="shared" si="2"/>
        <v>#DIV/0!</v>
      </c>
      <c r="W21" s="152" t="e">
        <f>IF(R21=1,0,T21*U21)</f>
        <v>#VALUE!</v>
      </c>
      <c r="X21" s="48" t="e">
        <f t="shared" si="11"/>
        <v>#VALUE!</v>
      </c>
      <c r="Z21" s="355"/>
      <c r="AA21" s="355"/>
      <c r="AH21" s="358" t="s">
        <v>1592</v>
      </c>
      <c r="AI21" s="358"/>
      <c r="AJ21" s="358"/>
      <c r="AK21" s="358"/>
      <c r="AL21" s="358"/>
      <c r="AM21" s="358"/>
      <c r="AN21" s="358"/>
    </row>
    <row r="22" spans="2:40" ht="61.5" customHeight="1" x14ac:dyDescent="0.25">
      <c r="B22" s="301">
        <v>8</v>
      </c>
      <c r="C22" s="154" t="s">
        <v>196</v>
      </c>
      <c r="D22" s="189"/>
      <c r="E22" s="279" t="s">
        <v>197</v>
      </c>
      <c r="F22" s="276"/>
      <c r="G22" s="280"/>
      <c r="H22" s="139"/>
      <c r="I22" s="165"/>
      <c r="J22" s="137">
        <f>SUM(L22:Q22)</f>
        <v>0</v>
      </c>
      <c r="K22" s="137">
        <f t="shared" si="9"/>
        <v>0</v>
      </c>
      <c r="L22" s="135"/>
      <c r="M22" s="135"/>
      <c r="N22" s="135"/>
      <c r="O22" s="135"/>
      <c r="P22" s="136"/>
      <c r="Q22" s="135"/>
      <c r="R22" s="136"/>
      <c r="T22" s="138" t="str">
        <f t="shared" si="10"/>
        <v/>
      </c>
      <c r="U22" s="160" t="e">
        <f>1/$J$27</f>
        <v>#DIV/0!</v>
      </c>
      <c r="V22" s="140" t="e">
        <f t="shared" si="2"/>
        <v>#DIV/0!</v>
      </c>
      <c r="W22" s="152" t="e">
        <f>IF(R22=1,0,T22*U22)</f>
        <v>#VALUE!</v>
      </c>
      <c r="X22" s="48" t="e">
        <f t="shared" si="11"/>
        <v>#VALUE!</v>
      </c>
      <c r="Z22" s="355"/>
      <c r="AA22" s="355"/>
      <c r="AH22" s="358" t="s">
        <v>1593</v>
      </c>
      <c r="AI22" s="358"/>
      <c r="AJ22" s="358"/>
      <c r="AK22" s="358"/>
      <c r="AL22" s="358"/>
      <c r="AM22" s="358"/>
      <c r="AN22" s="358"/>
    </row>
    <row r="23" spans="2:40" x14ac:dyDescent="0.25">
      <c r="C23" s="165"/>
      <c r="D23" s="165"/>
      <c r="E23" s="165"/>
      <c r="F23" s="165"/>
      <c r="G23" s="165"/>
      <c r="Z23"/>
      <c r="AA23"/>
    </row>
    <row r="24" spans="2:40" x14ac:dyDescent="0.25">
      <c r="C24" s="165"/>
      <c r="D24" s="165"/>
      <c r="E24" s="165"/>
      <c r="F24" s="165"/>
      <c r="G24" s="165"/>
      <c r="S24" s="131" t="s">
        <v>198</v>
      </c>
      <c r="T24" s="142">
        <f>SUMIF(J27,8-W27,W24)</f>
        <v>0</v>
      </c>
      <c r="W24" s="184" t="e">
        <f>SUM(W10:W22)</f>
        <v>#VALUE!</v>
      </c>
      <c r="X24" s="184" t="e">
        <f>SUM(X10:X22)</f>
        <v>#VALUE!</v>
      </c>
    </row>
    <row r="25" spans="2:40" x14ac:dyDescent="0.25">
      <c r="C25" s="165"/>
      <c r="D25" s="165"/>
      <c r="E25" s="165"/>
      <c r="F25" s="165"/>
      <c r="G25" s="165"/>
      <c r="S25" s="131" t="s">
        <v>199</v>
      </c>
      <c r="T25" s="142">
        <f>SUMIF(K27,13-W28,X24)</f>
        <v>0</v>
      </c>
      <c r="Y25" s="141"/>
    </row>
    <row r="26" spans="2:40" x14ac:dyDescent="0.25">
      <c r="C26" s="165"/>
      <c r="D26" s="165"/>
      <c r="E26" s="165"/>
      <c r="F26" s="165"/>
      <c r="G26" s="165"/>
      <c r="Y26" s="141"/>
    </row>
    <row r="27" spans="2:40" x14ac:dyDescent="0.25">
      <c r="C27" s="165"/>
      <c r="D27" s="165"/>
      <c r="E27" s="165"/>
      <c r="F27" s="165"/>
      <c r="G27" s="165"/>
      <c r="J27" s="163">
        <f>SUM($J$10:$J$22)</f>
        <v>0</v>
      </c>
      <c r="K27" s="163">
        <f>SUM(K10:K22)</f>
        <v>0</v>
      </c>
      <c r="V27" s="163" t="s">
        <v>207</v>
      </c>
      <c r="W27" s="163">
        <f>SUM(R10:R13,R15,R17,R21,R22)</f>
        <v>0</v>
      </c>
    </row>
    <row r="28" spans="2:40" ht="13.5" customHeight="1" x14ac:dyDescent="0.25">
      <c r="C28" s="165"/>
      <c r="D28" s="165"/>
      <c r="E28" s="165"/>
      <c r="F28" s="165"/>
      <c r="G28" s="165"/>
      <c r="V28" s="163" t="s">
        <v>208</v>
      </c>
      <c r="W28" s="163">
        <f>SUM(R10:R22)</f>
        <v>0</v>
      </c>
    </row>
    <row r="29" spans="2:40" x14ac:dyDescent="0.25">
      <c r="C29" s="165"/>
      <c r="D29" s="165"/>
      <c r="E29" s="165"/>
      <c r="F29" s="165"/>
      <c r="G29" s="165"/>
    </row>
    <row r="36" spans="28:33" ht="22.5" customHeight="1" x14ac:dyDescent="0.25">
      <c r="AB36" s="164"/>
      <c r="AC36" s="164"/>
      <c r="AD36" s="164"/>
    </row>
    <row r="38" spans="28:33" ht="15" customHeight="1" x14ac:dyDescent="0.25">
      <c r="AB38" s="164"/>
      <c r="AC38" s="164"/>
      <c r="AD38" s="164"/>
      <c r="AE38" s="164"/>
      <c r="AF38" s="164"/>
      <c r="AG38" s="164"/>
    </row>
  </sheetData>
  <sheetProtection formatCells="0" formatColumns="0" formatRows="0" insertColumns="0" insertRows="0" insertHyperlinks="0" deleteColumns="0" deleteRows="0" sort="0" autoFilter="0" pivotTables="0"/>
  <mergeCells count="36">
    <mergeCell ref="AH13:AN13"/>
    <mergeCell ref="AH15:AN15"/>
    <mergeCell ref="AH16:AN16"/>
    <mergeCell ref="Z16:AA16"/>
    <mergeCell ref="Z12:AA12"/>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T6"/>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zoomScale="80" zoomScaleNormal="80" workbookViewId="0">
      <pane ySplit="8" topLeftCell="A9" activePane="bottomLeft" state="frozen"/>
      <selection pane="bottomLeft" activeCell="AG17" sqref="AG17:AM17"/>
    </sheetView>
  </sheetViews>
  <sheetFormatPr defaultRowHeight="15" outlineLevelCol="1" x14ac:dyDescent="0.25"/>
  <cols>
    <col min="1" max="1" width="1.7109375" style="163" customWidth="1"/>
    <col min="2" max="2" width="4.42578125" style="163" customWidth="1"/>
    <col min="3" max="3" width="65.85546875" style="163" customWidth="1"/>
    <col min="4" max="4" width="1.85546875" style="163" customWidth="1" outlineLevel="1"/>
    <col min="5" max="5" width="5.42578125" style="163" customWidth="1" outlineLevel="1"/>
    <col min="6" max="6" width="1.42578125" style="163" customWidth="1" outlineLevel="1"/>
    <col min="7" max="7" width="7.42578125" style="163" customWidth="1" outlineLevel="1"/>
    <col min="8" max="8" width="2.28515625" style="163" customWidth="1"/>
    <col min="9" max="9" width="4" style="163" hidden="1" customWidth="1"/>
    <col min="10"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7.28515625" style="163" customWidth="1"/>
    <col min="19" max="19" width="13.28515625" style="163" customWidth="1"/>
    <col min="20" max="20" width="8.28515625" style="163" hidden="1" customWidth="1"/>
    <col min="21" max="21" width="9"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1:39" ht="39" customHeight="1" x14ac:dyDescent="0.25">
      <c r="A1" s="345"/>
      <c r="B1" s="363" t="s">
        <v>209</v>
      </c>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39" x14ac:dyDescent="0.25">
      <c r="B2" s="186"/>
      <c r="C2" s="367" t="s">
        <v>1594</v>
      </c>
      <c r="D2" s="367"/>
      <c r="E2" s="367"/>
      <c r="F2" s="367"/>
      <c r="G2" s="367"/>
      <c r="H2" s="367"/>
      <c r="I2" s="367"/>
      <c r="J2" s="367"/>
      <c r="K2" s="367"/>
      <c r="L2" s="367"/>
      <c r="M2" s="367"/>
      <c r="N2" s="367"/>
      <c r="O2" s="367"/>
      <c r="P2" s="367"/>
      <c r="Q2" s="367"/>
      <c r="R2" s="367"/>
      <c r="S2" s="367"/>
      <c r="T2" s="367"/>
      <c r="U2" s="186"/>
      <c r="V2" s="186"/>
      <c r="W2" s="186"/>
      <c r="X2" s="186"/>
    </row>
    <row r="3" spans="1:39" x14ac:dyDescent="0.25">
      <c r="B3" s="186"/>
      <c r="C3" s="367" t="s">
        <v>1595</v>
      </c>
      <c r="D3" s="367"/>
      <c r="E3" s="367"/>
      <c r="F3" s="367"/>
      <c r="G3" s="367"/>
      <c r="H3" s="367"/>
      <c r="I3" s="367"/>
      <c r="J3" s="367"/>
      <c r="K3" s="367"/>
      <c r="L3" s="367"/>
      <c r="M3" s="367"/>
      <c r="N3" s="367"/>
      <c r="O3" s="367"/>
      <c r="P3" s="367"/>
      <c r="Q3" s="367"/>
      <c r="R3" s="367"/>
      <c r="S3" s="367"/>
      <c r="T3" s="367"/>
      <c r="U3" s="186"/>
      <c r="V3" s="186"/>
      <c r="W3" s="186"/>
      <c r="X3" s="186"/>
    </row>
    <row r="4" spans="1:39" x14ac:dyDescent="0.25">
      <c r="B4" s="161"/>
      <c r="C4" s="162"/>
      <c r="D4" s="162"/>
      <c r="E4" s="162"/>
      <c r="F4" s="162"/>
      <c r="G4" s="162"/>
      <c r="H4" s="162"/>
      <c r="I4" s="162"/>
      <c r="J4" s="162"/>
      <c r="K4" s="162"/>
      <c r="L4" s="162"/>
      <c r="M4" s="162"/>
      <c r="N4" s="162"/>
      <c r="O4" s="162"/>
      <c r="P4" s="162"/>
      <c r="Q4" s="162"/>
      <c r="R4" s="162"/>
      <c r="S4" s="162"/>
      <c r="T4" s="162"/>
      <c r="U4" s="162"/>
      <c r="V4" s="162"/>
      <c r="W4" s="162"/>
      <c r="X4" s="162"/>
    </row>
    <row r="5" spans="1:39" s="166" customFormat="1" ht="14.25" customHeight="1" x14ac:dyDescent="0.25">
      <c r="B5" s="302"/>
      <c r="C5" s="302"/>
      <c r="D5" s="302"/>
      <c r="E5" s="302"/>
      <c r="F5" s="302"/>
      <c r="G5" s="302"/>
      <c r="H5" s="302"/>
      <c r="I5" s="302"/>
      <c r="J5" s="302"/>
      <c r="K5" s="366"/>
      <c r="L5" s="366"/>
      <c r="M5" s="366"/>
      <c r="N5" s="366"/>
      <c r="O5" s="366"/>
      <c r="P5" s="366"/>
      <c r="Q5" s="366"/>
      <c r="R5" s="366"/>
      <c r="S5" s="366"/>
      <c r="T5" s="366"/>
      <c r="U5" s="366"/>
      <c r="V5" s="366"/>
      <c r="W5" s="366"/>
      <c r="X5" s="366"/>
      <c r="Y5" s="366"/>
      <c r="Z5" s="366"/>
      <c r="AA5" s="366"/>
      <c r="AB5" s="366"/>
      <c r="AC5" s="366"/>
    </row>
    <row r="6" spans="1:39"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row>
    <row r="7" spans="1:39" s="166" customFormat="1" ht="37.5" customHeight="1" x14ac:dyDescent="0.25">
      <c r="B7" s="181"/>
      <c r="C7" s="356" t="s">
        <v>210</v>
      </c>
      <c r="D7" s="338"/>
      <c r="E7" s="359" t="s">
        <v>211</v>
      </c>
      <c r="F7" s="339"/>
      <c r="G7" s="359" t="s">
        <v>212</v>
      </c>
      <c r="H7" s="168"/>
      <c r="I7" s="361" t="s">
        <v>1694</v>
      </c>
      <c r="J7" s="362"/>
      <c r="K7" s="362"/>
      <c r="L7" s="362"/>
      <c r="M7" s="362"/>
      <c r="N7" s="362"/>
      <c r="O7" s="362"/>
      <c r="P7" s="362"/>
      <c r="Q7" s="362"/>
      <c r="R7" s="169"/>
      <c r="S7" s="360" t="s">
        <v>213</v>
      </c>
      <c r="T7" s="360"/>
      <c r="U7" s="360"/>
      <c r="V7" s="170"/>
      <c r="W7" s="170"/>
      <c r="X7" s="170"/>
      <c r="Y7" s="170"/>
      <c r="AG7" s="356" t="s">
        <v>214</v>
      </c>
      <c r="AH7" s="356"/>
      <c r="AI7" s="356"/>
      <c r="AJ7" s="356"/>
      <c r="AK7" s="356"/>
      <c r="AL7" s="356"/>
      <c r="AM7" s="356"/>
    </row>
    <row r="8" spans="1:39" s="166" customFormat="1" ht="80.25" customHeight="1" x14ac:dyDescent="0.25">
      <c r="B8" s="181"/>
      <c r="C8" s="356"/>
      <c r="D8" s="338"/>
      <c r="E8" s="359"/>
      <c r="F8" s="340"/>
      <c r="G8" s="359"/>
      <c r="H8" s="168"/>
      <c r="I8" s="172" t="s">
        <v>279</v>
      </c>
      <c r="J8" s="172" t="s">
        <v>280</v>
      </c>
      <c r="K8" s="192">
        <v>0</v>
      </c>
      <c r="L8" s="192">
        <v>0.2</v>
      </c>
      <c r="M8" s="192">
        <v>0.4</v>
      </c>
      <c r="N8" s="192">
        <v>0.6</v>
      </c>
      <c r="O8" s="192">
        <v>0.8</v>
      </c>
      <c r="P8" s="192">
        <v>1</v>
      </c>
      <c r="Q8" s="193" t="s">
        <v>215</v>
      </c>
      <c r="S8" s="174"/>
      <c r="T8" s="174" t="s">
        <v>281</v>
      </c>
      <c r="U8" s="173" t="s">
        <v>282</v>
      </c>
      <c r="V8" s="171"/>
      <c r="X8" s="171"/>
      <c r="AG8" s="356"/>
      <c r="AH8" s="356"/>
      <c r="AI8" s="356"/>
      <c r="AJ8" s="356"/>
      <c r="AK8" s="356"/>
      <c r="AL8" s="356"/>
      <c r="AM8" s="356"/>
    </row>
    <row r="9" spans="1:39" ht="42" customHeight="1" x14ac:dyDescent="0.25">
      <c r="H9" s="139"/>
      <c r="J9" s="45"/>
      <c r="K9" s="45"/>
      <c r="L9" s="45"/>
      <c r="M9" s="45"/>
      <c r="N9" s="45"/>
      <c r="O9" s="46"/>
      <c r="P9" s="129"/>
      <c r="Q9" s="130"/>
      <c r="S9" s="47"/>
      <c r="T9" s="47"/>
      <c r="U9" s="46"/>
      <c r="V9" s="163" t="s">
        <v>283</v>
      </c>
      <c r="W9" s="163" t="s">
        <v>284</v>
      </c>
      <c r="Y9" s="131" t="s">
        <v>216</v>
      </c>
    </row>
    <row r="10" spans="1:39" ht="93" customHeight="1" x14ac:dyDescent="0.25">
      <c r="A10" s="163" t="s">
        <v>217</v>
      </c>
      <c r="B10" s="301">
        <v>1</v>
      </c>
      <c r="C10" s="154" t="s">
        <v>218</v>
      </c>
      <c r="D10" s="189"/>
      <c r="E10" s="279" t="s">
        <v>219</v>
      </c>
      <c r="F10" s="276"/>
      <c r="G10" s="247" t="s">
        <v>220</v>
      </c>
      <c r="H10" s="139"/>
      <c r="I10" s="137">
        <f>SUM(K10:P10)</f>
        <v>0</v>
      </c>
      <c r="J10" s="137">
        <f>SUM(K10:P10)</f>
        <v>0</v>
      </c>
      <c r="K10" s="135"/>
      <c r="L10" s="135"/>
      <c r="M10" s="135"/>
      <c r="N10" s="135"/>
      <c r="O10" s="136"/>
      <c r="P10" s="197"/>
      <c r="Q10" s="136"/>
      <c r="S10" s="138" t="str">
        <f>IF(SUM(K10:P10)=1,((K10*0)+(L10*20)+(M10*40)+(N10*60)+(O10*80)+(P10*100)),"")</f>
        <v/>
      </c>
      <c r="T10" s="160" t="e">
        <f>1/$I$29</f>
        <v>#DIV/0!</v>
      </c>
      <c r="U10" s="140" t="e">
        <f t="shared" ref="U10" si="0">1/$J$29</f>
        <v>#DIV/0!</v>
      </c>
      <c r="V10" s="152" t="e">
        <f>IF(Q10=1,0,S10*T10)</f>
        <v>#VALUE!</v>
      </c>
      <c r="W10" s="48" t="e">
        <f>IF(Q10=1,0,S10*U10)</f>
        <v>#VALUE!</v>
      </c>
      <c r="Y10" s="368"/>
      <c r="Z10" s="368"/>
      <c r="AG10" s="358" t="s">
        <v>1596</v>
      </c>
      <c r="AH10" s="358"/>
      <c r="AI10" s="358"/>
      <c r="AJ10" s="358"/>
      <c r="AK10" s="358"/>
      <c r="AL10" s="358"/>
      <c r="AM10" s="358"/>
    </row>
    <row r="11" spans="1:39" ht="72.75" customHeight="1" x14ac:dyDescent="0.25">
      <c r="B11" s="301" t="s">
        <v>221</v>
      </c>
      <c r="C11" s="158" t="s">
        <v>222</v>
      </c>
      <c r="D11" s="189"/>
      <c r="E11" s="279" t="s">
        <v>223</v>
      </c>
      <c r="F11" s="276"/>
      <c r="G11" s="280"/>
      <c r="H11" s="139"/>
      <c r="I11" s="165"/>
      <c r="J11" s="137">
        <f t="shared" ref="J11" si="1">SUM(K11:P11)</f>
        <v>0</v>
      </c>
      <c r="K11" s="135"/>
      <c r="L11" s="135"/>
      <c r="M11" s="135"/>
      <c r="N11" s="135"/>
      <c r="O11" s="136"/>
      <c r="P11" s="135"/>
      <c r="Q11" s="136"/>
      <c r="S11" s="138" t="str">
        <f t="shared" ref="S11" si="2">IF(SUM(K11:P11)=1,((K11*0)+(L11*20)+(M11*40)+(N11*60)+(O11*80)+(P11*100)),"")</f>
        <v/>
      </c>
      <c r="T11" s="160"/>
      <c r="U11" s="140" t="e">
        <f t="shared" ref="U11" si="3">1/$J$29</f>
        <v>#DIV/0!</v>
      </c>
      <c r="V11" s="152"/>
      <c r="W11" s="48" t="e">
        <f t="shared" ref="W11" si="4">IF(Q11=1,0,S11*U11)</f>
        <v>#VALUE!</v>
      </c>
      <c r="Y11" s="355"/>
      <c r="Z11" s="355"/>
      <c r="AG11" s="358" t="s">
        <v>1597</v>
      </c>
      <c r="AH11" s="358"/>
      <c r="AI11" s="358"/>
      <c r="AJ11" s="358"/>
      <c r="AK11" s="358"/>
      <c r="AL11" s="358"/>
      <c r="AM11" s="358"/>
    </row>
    <row r="12" spans="1:39" ht="71.25" customHeight="1" x14ac:dyDescent="0.25">
      <c r="B12" s="301">
        <v>2</v>
      </c>
      <c r="C12" s="154" t="s">
        <v>224</v>
      </c>
      <c r="D12" s="189"/>
      <c r="E12" s="279" t="s">
        <v>225</v>
      </c>
      <c r="F12" s="276"/>
      <c r="G12" s="247" t="s">
        <v>226</v>
      </c>
      <c r="H12" s="132"/>
      <c r="I12" s="137">
        <f>SUM(K12:P12)</f>
        <v>0</v>
      </c>
      <c r="J12" s="137">
        <f t="shared" ref="J12" si="5">SUM(K12:P12)</f>
        <v>0</v>
      </c>
      <c r="K12" s="135"/>
      <c r="L12" s="135"/>
      <c r="M12" s="135"/>
      <c r="N12" s="135"/>
      <c r="O12" s="136"/>
      <c r="P12" s="135"/>
      <c r="Q12" s="136"/>
      <c r="S12" s="138" t="str">
        <f t="shared" ref="S12" si="6">IF(SUM(K12:P12)=1,((K12*0)+(L12*20)+(M12*40)+(N12*60)+(O12*80)+(P12*100)),"")</f>
        <v/>
      </c>
      <c r="T12" s="160" t="e">
        <f>1/$I$29</f>
        <v>#DIV/0!</v>
      </c>
      <c r="U12" s="140" t="e">
        <f t="shared" ref="U12:U28" si="7">1/$J$29</f>
        <v>#DIV/0!</v>
      </c>
      <c r="V12" s="152" t="e">
        <f>IF(Q12=1,0,S12*T12)</f>
        <v>#VALUE!</v>
      </c>
      <c r="W12" s="48" t="e">
        <f t="shared" ref="W12" si="8">IF(Q12=1,0,S12*U12)</f>
        <v>#VALUE!</v>
      </c>
      <c r="Y12" s="368"/>
      <c r="Z12" s="368"/>
      <c r="AG12" s="358" t="s">
        <v>1598</v>
      </c>
      <c r="AH12" s="358"/>
      <c r="AI12" s="358"/>
      <c r="AJ12" s="358"/>
      <c r="AK12" s="358"/>
      <c r="AL12" s="358"/>
      <c r="AM12" s="358"/>
    </row>
    <row r="13" spans="1:39" ht="52.5" customHeight="1" x14ac:dyDescent="0.25">
      <c r="B13" s="301" t="s">
        <v>227</v>
      </c>
      <c r="C13" s="155" t="s">
        <v>228</v>
      </c>
      <c r="D13" s="189"/>
      <c r="E13" s="279" t="s">
        <v>229</v>
      </c>
      <c r="F13" s="276"/>
      <c r="G13" s="280"/>
      <c r="H13" s="139"/>
      <c r="I13" s="165"/>
      <c r="J13" s="137">
        <f t="shared" ref="J13:J28" si="9">SUM(K13:P13)</f>
        <v>0</v>
      </c>
      <c r="K13" s="135"/>
      <c r="L13" s="135"/>
      <c r="M13" s="135"/>
      <c r="N13" s="135"/>
      <c r="O13" s="136"/>
      <c r="P13" s="135"/>
      <c r="Q13" s="136"/>
      <c r="S13" s="138" t="str">
        <f t="shared" ref="S13:S28" si="10">IF(SUM(K13:P13)=1,((K13*0)+(L13*20)+(M13*40)+(N13*60)+(O13*80)+(P13*100)),"")</f>
        <v/>
      </c>
      <c r="T13" s="138"/>
      <c r="U13" s="140" t="e">
        <f t="shared" si="7"/>
        <v>#DIV/0!</v>
      </c>
      <c r="V13" s="152"/>
      <c r="W13" s="48" t="e">
        <f t="shared" ref="W13:W28" si="11">IF(Q13=1,0,S13*U13)</f>
        <v>#VALUE!</v>
      </c>
      <c r="Y13" s="355"/>
      <c r="Z13" s="355"/>
      <c r="AG13" s="345"/>
      <c r="AH13" s="345"/>
      <c r="AI13" s="345"/>
      <c r="AJ13" s="345"/>
      <c r="AK13" s="345"/>
      <c r="AL13" s="345"/>
      <c r="AM13" s="345"/>
    </row>
    <row r="14" spans="1:39" ht="45.75" customHeight="1" x14ac:dyDescent="0.25">
      <c r="B14" s="301" t="s">
        <v>230</v>
      </c>
      <c r="C14" s="175" t="s">
        <v>231</v>
      </c>
      <c r="D14" s="195"/>
      <c r="E14" s="279" t="s">
        <v>232</v>
      </c>
      <c r="F14" s="282"/>
      <c r="G14" s="247" t="s">
        <v>233</v>
      </c>
      <c r="H14" s="128"/>
      <c r="I14" s="165"/>
      <c r="J14" s="137">
        <f t="shared" si="9"/>
        <v>0</v>
      </c>
      <c r="K14" s="135"/>
      <c r="L14" s="135"/>
      <c r="M14" s="135"/>
      <c r="N14" s="135"/>
      <c r="O14" s="136"/>
      <c r="P14" s="135"/>
      <c r="Q14" s="136"/>
      <c r="S14" s="138" t="str">
        <f t="shared" si="10"/>
        <v/>
      </c>
      <c r="T14" s="160"/>
      <c r="U14" s="140" t="e">
        <f t="shared" si="7"/>
        <v>#DIV/0!</v>
      </c>
      <c r="V14" s="152"/>
      <c r="W14" s="48" t="e">
        <f t="shared" si="11"/>
        <v>#VALUE!</v>
      </c>
      <c r="Y14" s="355"/>
      <c r="Z14" s="355"/>
      <c r="AG14" s="358" t="s">
        <v>1599</v>
      </c>
      <c r="AH14" s="358"/>
      <c r="AI14" s="358"/>
      <c r="AJ14" s="358"/>
      <c r="AK14" s="358"/>
      <c r="AL14" s="358"/>
      <c r="AM14" s="358"/>
    </row>
    <row r="15" spans="1:39" ht="47.25" customHeight="1" x14ac:dyDescent="0.25">
      <c r="B15" s="301" t="s">
        <v>234</v>
      </c>
      <c r="C15" s="156" t="s">
        <v>235</v>
      </c>
      <c r="D15" s="189"/>
      <c r="E15" s="279" t="s">
        <v>236</v>
      </c>
      <c r="F15" s="276"/>
      <c r="G15" s="280"/>
      <c r="H15" s="128"/>
      <c r="I15" s="165"/>
      <c r="J15" s="137">
        <f t="shared" si="9"/>
        <v>0</v>
      </c>
      <c r="K15" s="135"/>
      <c r="L15" s="135"/>
      <c r="M15" s="135"/>
      <c r="N15" s="135"/>
      <c r="O15" s="136"/>
      <c r="P15" s="135"/>
      <c r="Q15" s="136"/>
      <c r="S15" s="138" t="str">
        <f t="shared" si="10"/>
        <v/>
      </c>
      <c r="T15" s="160"/>
      <c r="U15" s="140" t="e">
        <f t="shared" si="7"/>
        <v>#DIV/0!</v>
      </c>
      <c r="V15" s="152"/>
      <c r="W15" s="48" t="e">
        <f t="shared" si="11"/>
        <v>#VALUE!</v>
      </c>
      <c r="Y15" s="355"/>
      <c r="Z15" s="355"/>
      <c r="AG15" s="358" t="s">
        <v>1600</v>
      </c>
      <c r="AH15" s="358"/>
      <c r="AI15" s="358"/>
      <c r="AJ15" s="358"/>
      <c r="AK15" s="358"/>
      <c r="AL15" s="358"/>
      <c r="AM15" s="358"/>
    </row>
    <row r="16" spans="1:39" ht="53.25" customHeight="1" x14ac:dyDescent="0.25">
      <c r="B16" s="301" t="s">
        <v>237</v>
      </c>
      <c r="C16" s="156" t="s">
        <v>238</v>
      </c>
      <c r="D16" s="189"/>
      <c r="E16" s="279" t="s">
        <v>239</v>
      </c>
      <c r="F16" s="276"/>
      <c r="G16" s="280"/>
      <c r="H16" s="128"/>
      <c r="I16" s="165"/>
      <c r="J16" s="137">
        <f t="shared" si="9"/>
        <v>0</v>
      </c>
      <c r="K16" s="135"/>
      <c r="L16" s="135"/>
      <c r="M16" s="135"/>
      <c r="N16" s="135"/>
      <c r="O16" s="136"/>
      <c r="P16" s="135"/>
      <c r="Q16" s="136"/>
      <c r="S16" s="138" t="str">
        <f t="shared" si="10"/>
        <v/>
      </c>
      <c r="T16" s="160"/>
      <c r="U16" s="140" t="e">
        <f t="shared" si="7"/>
        <v>#DIV/0!</v>
      </c>
      <c r="V16" s="152"/>
      <c r="W16" s="48" t="e">
        <f t="shared" si="11"/>
        <v>#VALUE!</v>
      </c>
      <c r="Y16" s="355"/>
      <c r="Z16" s="355"/>
      <c r="AG16" s="358" t="s">
        <v>1601</v>
      </c>
      <c r="AH16" s="358"/>
      <c r="AI16" s="358"/>
      <c r="AJ16" s="358"/>
      <c r="AK16" s="358"/>
      <c r="AL16" s="358"/>
      <c r="AM16" s="358"/>
    </row>
    <row r="17" spans="2:39" ht="54" customHeight="1" x14ac:dyDescent="0.25">
      <c r="B17" s="301" t="s">
        <v>240</v>
      </c>
      <c r="C17" s="156" t="s">
        <v>241</v>
      </c>
      <c r="D17" s="189"/>
      <c r="E17" s="279" t="s">
        <v>242</v>
      </c>
      <c r="F17" s="276"/>
      <c r="G17" s="280"/>
      <c r="H17" s="128"/>
      <c r="I17" s="165"/>
      <c r="J17" s="137">
        <f t="shared" si="9"/>
        <v>0</v>
      </c>
      <c r="K17" s="135"/>
      <c r="L17" s="135"/>
      <c r="M17" s="135"/>
      <c r="N17" s="135"/>
      <c r="O17" s="136"/>
      <c r="P17" s="135"/>
      <c r="Q17" s="136"/>
      <c r="S17" s="138" t="str">
        <f t="shared" si="10"/>
        <v/>
      </c>
      <c r="T17" s="160"/>
      <c r="U17" s="140" t="e">
        <f t="shared" si="7"/>
        <v>#DIV/0!</v>
      </c>
      <c r="V17" s="152"/>
      <c r="W17" s="48" t="e">
        <f t="shared" si="11"/>
        <v>#VALUE!</v>
      </c>
      <c r="Y17" s="355"/>
      <c r="Z17" s="355"/>
      <c r="AG17" s="358" t="s">
        <v>1602</v>
      </c>
      <c r="AH17" s="358"/>
      <c r="AI17" s="358"/>
      <c r="AJ17" s="358"/>
      <c r="AK17" s="358"/>
      <c r="AL17" s="358"/>
      <c r="AM17" s="358"/>
    </row>
    <row r="18" spans="2:39" ht="49.5" customHeight="1" x14ac:dyDescent="0.25">
      <c r="B18" s="301" t="s">
        <v>243</v>
      </c>
      <c r="C18" s="156" t="s">
        <v>244</v>
      </c>
      <c r="D18" s="189"/>
      <c r="E18" s="279" t="s">
        <v>245</v>
      </c>
      <c r="F18" s="276"/>
      <c r="G18" s="280"/>
      <c r="H18" s="128"/>
      <c r="I18" s="165"/>
      <c r="J18" s="137">
        <f t="shared" si="9"/>
        <v>0</v>
      </c>
      <c r="K18" s="135"/>
      <c r="L18" s="135"/>
      <c r="M18" s="135"/>
      <c r="N18" s="135"/>
      <c r="O18" s="136"/>
      <c r="P18" s="135"/>
      <c r="Q18" s="136"/>
      <c r="S18" s="138" t="str">
        <f t="shared" si="10"/>
        <v/>
      </c>
      <c r="T18" s="160"/>
      <c r="U18" s="140" t="e">
        <f t="shared" si="7"/>
        <v>#DIV/0!</v>
      </c>
      <c r="V18" s="152"/>
      <c r="W18" s="48" t="e">
        <f t="shared" si="11"/>
        <v>#VALUE!</v>
      </c>
      <c r="Y18" s="355"/>
      <c r="Z18" s="355"/>
      <c r="AG18" s="358" t="s">
        <v>1603</v>
      </c>
      <c r="AH18" s="358"/>
      <c r="AI18" s="358"/>
      <c r="AJ18" s="358"/>
      <c r="AK18" s="358"/>
      <c r="AL18" s="358"/>
      <c r="AM18" s="358"/>
    </row>
    <row r="19" spans="2:39" ht="49.5" customHeight="1" x14ac:dyDescent="0.25">
      <c r="B19" s="301" t="s">
        <v>246</v>
      </c>
      <c r="C19" s="156" t="s">
        <v>247</v>
      </c>
      <c r="D19" s="189"/>
      <c r="E19" s="279" t="s">
        <v>248</v>
      </c>
      <c r="F19" s="276"/>
      <c r="G19" s="280"/>
      <c r="H19" s="128"/>
      <c r="I19" s="165"/>
      <c r="J19" s="137">
        <f t="shared" si="9"/>
        <v>0</v>
      </c>
      <c r="K19" s="135"/>
      <c r="L19" s="135"/>
      <c r="M19" s="135"/>
      <c r="N19" s="135"/>
      <c r="O19" s="136"/>
      <c r="P19" s="135"/>
      <c r="Q19" s="136"/>
      <c r="S19" s="138" t="str">
        <f t="shared" si="10"/>
        <v/>
      </c>
      <c r="T19" s="160"/>
      <c r="U19" s="140" t="e">
        <f t="shared" si="7"/>
        <v>#DIV/0!</v>
      </c>
      <c r="V19" s="152"/>
      <c r="W19" s="48" t="e">
        <f t="shared" si="11"/>
        <v>#VALUE!</v>
      </c>
      <c r="Y19" s="355"/>
      <c r="Z19" s="355"/>
      <c r="AG19" s="358" t="s">
        <v>1604</v>
      </c>
      <c r="AH19" s="358"/>
      <c r="AI19" s="358"/>
      <c r="AJ19" s="358"/>
      <c r="AK19" s="358"/>
      <c r="AL19" s="358"/>
      <c r="AM19" s="358"/>
    </row>
    <row r="20" spans="2:39" ht="51" customHeight="1" x14ac:dyDescent="0.25">
      <c r="B20" s="301" t="s">
        <v>249</v>
      </c>
      <c r="C20" s="156" t="s">
        <v>250</v>
      </c>
      <c r="D20" s="189"/>
      <c r="E20" s="279" t="s">
        <v>251</v>
      </c>
      <c r="F20" s="276"/>
      <c r="G20" s="280"/>
      <c r="H20" s="128"/>
      <c r="I20" s="165"/>
      <c r="J20" s="137">
        <f t="shared" si="9"/>
        <v>0</v>
      </c>
      <c r="K20" s="135"/>
      <c r="L20" s="135"/>
      <c r="M20" s="135"/>
      <c r="N20" s="135"/>
      <c r="O20" s="136"/>
      <c r="P20" s="135"/>
      <c r="Q20" s="136"/>
      <c r="S20" s="138" t="str">
        <f t="shared" si="10"/>
        <v/>
      </c>
      <c r="T20" s="160"/>
      <c r="U20" s="140" t="e">
        <f t="shared" si="7"/>
        <v>#DIV/0!</v>
      </c>
      <c r="V20" s="152"/>
      <c r="W20" s="48" t="e">
        <f t="shared" si="11"/>
        <v>#VALUE!</v>
      </c>
      <c r="Y20" s="355"/>
      <c r="Z20" s="355"/>
      <c r="AG20" s="358" t="s">
        <v>1605</v>
      </c>
      <c r="AH20" s="358"/>
      <c r="AI20" s="358"/>
      <c r="AJ20" s="358"/>
      <c r="AK20" s="358"/>
      <c r="AL20" s="358"/>
      <c r="AM20" s="358"/>
    </row>
    <row r="21" spans="2:39" ht="52.5" customHeight="1" x14ac:dyDescent="0.25">
      <c r="B21" s="301" t="s">
        <v>252</v>
      </c>
      <c r="C21" s="157" t="s">
        <v>253</v>
      </c>
      <c r="D21" s="189"/>
      <c r="E21" s="279" t="s">
        <v>254</v>
      </c>
      <c r="F21" s="276"/>
      <c r="G21" s="280"/>
      <c r="H21" s="128"/>
      <c r="I21" s="165"/>
      <c r="J21" s="137">
        <f t="shared" si="9"/>
        <v>0</v>
      </c>
      <c r="K21" s="135"/>
      <c r="L21" s="135"/>
      <c r="M21" s="135"/>
      <c r="N21" s="135"/>
      <c r="O21" s="136"/>
      <c r="P21" s="135"/>
      <c r="Q21" s="136"/>
      <c r="S21" s="138" t="str">
        <f t="shared" si="10"/>
        <v/>
      </c>
      <c r="T21" s="160"/>
      <c r="U21" s="140" t="e">
        <f t="shared" si="7"/>
        <v>#DIV/0!</v>
      </c>
      <c r="V21" s="152"/>
      <c r="W21" s="48" t="e">
        <f t="shared" si="11"/>
        <v>#VALUE!</v>
      </c>
      <c r="Y21" s="355"/>
      <c r="Z21" s="355"/>
      <c r="AG21" s="358" t="s">
        <v>1606</v>
      </c>
      <c r="AH21" s="358"/>
      <c r="AI21" s="358"/>
      <c r="AJ21" s="358"/>
      <c r="AK21" s="358"/>
      <c r="AL21" s="358"/>
      <c r="AM21" s="358"/>
    </row>
    <row r="22" spans="2:39" ht="51" customHeight="1" x14ac:dyDescent="0.25">
      <c r="B22" s="301">
        <v>3</v>
      </c>
      <c r="C22" s="154" t="s">
        <v>255</v>
      </c>
      <c r="D22" s="189"/>
      <c r="E22" s="279" t="s">
        <v>256</v>
      </c>
      <c r="F22" s="276"/>
      <c r="G22" s="280"/>
      <c r="H22" s="128"/>
      <c r="I22" s="137">
        <f>SUM(K22:P22)</f>
        <v>0</v>
      </c>
      <c r="J22" s="137">
        <f t="shared" si="9"/>
        <v>0</v>
      </c>
      <c r="K22" s="135"/>
      <c r="L22" s="135"/>
      <c r="M22" s="135"/>
      <c r="N22" s="135"/>
      <c r="O22" s="136"/>
      <c r="P22" s="135"/>
      <c r="Q22" s="136"/>
      <c r="S22" s="138" t="str">
        <f t="shared" si="10"/>
        <v/>
      </c>
      <c r="T22" s="160" t="e">
        <f>1/$I$29</f>
        <v>#DIV/0!</v>
      </c>
      <c r="U22" s="140" t="e">
        <f t="shared" si="7"/>
        <v>#DIV/0!</v>
      </c>
      <c r="V22" s="152" t="e">
        <f>IF(Q22=1,0,S22*T22)</f>
        <v>#VALUE!</v>
      </c>
      <c r="W22" s="48" t="e">
        <f t="shared" si="11"/>
        <v>#VALUE!</v>
      </c>
      <c r="Y22" s="355"/>
      <c r="Z22" s="355"/>
      <c r="AG22" s="345"/>
      <c r="AH22" s="345"/>
      <c r="AI22" s="345"/>
      <c r="AJ22" s="345"/>
      <c r="AK22" s="345"/>
      <c r="AL22" s="345"/>
      <c r="AM22" s="345"/>
    </row>
    <row r="23" spans="2:39" ht="48.75" customHeight="1" x14ac:dyDescent="0.25">
      <c r="B23" s="301">
        <v>4</v>
      </c>
      <c r="C23" s="154" t="s">
        <v>257</v>
      </c>
      <c r="D23" s="189"/>
      <c r="E23" s="279" t="s">
        <v>258</v>
      </c>
      <c r="F23" s="276"/>
      <c r="G23" s="247" t="s">
        <v>259</v>
      </c>
      <c r="H23" s="128"/>
      <c r="I23" s="137">
        <f>SUM(K23:P23)</f>
        <v>0</v>
      </c>
      <c r="J23" s="137">
        <f t="shared" si="9"/>
        <v>0</v>
      </c>
      <c r="K23" s="135"/>
      <c r="L23" s="135"/>
      <c r="M23" s="135"/>
      <c r="N23" s="135"/>
      <c r="O23" s="197"/>
      <c r="P23" s="135"/>
      <c r="Q23" s="136"/>
      <c r="S23" s="138" t="str">
        <f t="shared" si="10"/>
        <v/>
      </c>
      <c r="T23" s="160" t="e">
        <f>1/$I$29</f>
        <v>#DIV/0!</v>
      </c>
      <c r="U23" s="140" t="e">
        <f t="shared" si="7"/>
        <v>#DIV/0!</v>
      </c>
      <c r="V23" s="152" t="e">
        <f>IF(Q23=1,0,S23*T23)</f>
        <v>#VALUE!</v>
      </c>
      <c r="W23" s="48" t="e">
        <f t="shared" si="11"/>
        <v>#VALUE!</v>
      </c>
      <c r="Y23" s="355"/>
      <c r="Z23" s="355"/>
      <c r="AG23" s="358" t="s">
        <v>1607</v>
      </c>
      <c r="AH23" s="358"/>
      <c r="AI23" s="358"/>
      <c r="AJ23" s="358"/>
      <c r="AK23" s="358"/>
      <c r="AL23" s="358"/>
      <c r="AM23" s="358"/>
    </row>
    <row r="24" spans="2:39" ht="78" customHeight="1" x14ac:dyDescent="0.25">
      <c r="B24" s="301">
        <v>5</v>
      </c>
      <c r="C24" s="154" t="s">
        <v>260</v>
      </c>
      <c r="D24" s="189"/>
      <c r="E24" s="279" t="s">
        <v>261</v>
      </c>
      <c r="F24" s="276"/>
      <c r="G24" s="247" t="s">
        <v>262</v>
      </c>
      <c r="H24" s="128"/>
      <c r="I24" s="137">
        <f>SUM(K24:P24)</f>
        <v>0</v>
      </c>
      <c r="J24" s="137">
        <f t="shared" si="9"/>
        <v>0</v>
      </c>
      <c r="K24" s="135"/>
      <c r="L24" s="135"/>
      <c r="M24" s="135"/>
      <c r="N24" s="135"/>
      <c r="O24" s="136"/>
      <c r="P24" s="135"/>
      <c r="Q24" s="136"/>
      <c r="S24" s="138" t="str">
        <f t="shared" si="10"/>
        <v/>
      </c>
      <c r="T24" s="160" t="e">
        <f>1/$I$29</f>
        <v>#DIV/0!</v>
      </c>
      <c r="U24" s="140" t="e">
        <f t="shared" si="7"/>
        <v>#DIV/0!</v>
      </c>
      <c r="V24" s="152" t="e">
        <f>IF(Q24=1,0,S24*T24)</f>
        <v>#VALUE!</v>
      </c>
      <c r="W24" s="48" t="e">
        <f t="shared" si="11"/>
        <v>#VALUE!</v>
      </c>
      <c r="Y24" s="355"/>
      <c r="Z24" s="355"/>
      <c r="AG24" s="358" t="s">
        <v>1608</v>
      </c>
      <c r="AH24" s="358"/>
      <c r="AI24" s="358"/>
      <c r="AJ24" s="358"/>
      <c r="AK24" s="358"/>
      <c r="AL24" s="358"/>
      <c r="AM24" s="358"/>
    </row>
    <row r="25" spans="2:39" ht="51" customHeight="1" x14ac:dyDescent="0.25">
      <c r="B25" s="301">
        <v>6</v>
      </c>
      <c r="C25" s="154" t="s">
        <v>263</v>
      </c>
      <c r="D25" s="189"/>
      <c r="E25" s="279" t="s">
        <v>264</v>
      </c>
      <c r="F25" s="276"/>
      <c r="G25" s="280"/>
      <c r="H25" s="128"/>
      <c r="I25" s="137">
        <f>SUM(K25:P25)</f>
        <v>0</v>
      </c>
      <c r="J25" s="137">
        <f t="shared" si="9"/>
        <v>0</v>
      </c>
      <c r="K25" s="135"/>
      <c r="L25" s="135"/>
      <c r="M25" s="135"/>
      <c r="N25" s="135"/>
      <c r="O25" s="136"/>
      <c r="P25" s="135"/>
      <c r="Q25" s="136"/>
      <c r="S25" s="138" t="str">
        <f t="shared" si="10"/>
        <v/>
      </c>
      <c r="T25" s="160" t="e">
        <f>1/$I$29</f>
        <v>#DIV/0!</v>
      </c>
      <c r="U25" s="140" t="e">
        <f t="shared" si="7"/>
        <v>#DIV/0!</v>
      </c>
      <c r="V25" s="152" t="e">
        <f>IF(Q25=1,0,S25*T25)</f>
        <v>#VALUE!</v>
      </c>
      <c r="W25" s="48" t="e">
        <f t="shared" si="11"/>
        <v>#VALUE!</v>
      </c>
      <c r="Y25" s="355"/>
      <c r="Z25" s="355"/>
      <c r="AG25" s="358" t="s">
        <v>1609</v>
      </c>
      <c r="AH25" s="358"/>
      <c r="AI25" s="358"/>
      <c r="AJ25" s="358"/>
      <c r="AK25" s="358"/>
      <c r="AL25" s="358"/>
      <c r="AM25" s="358"/>
    </row>
    <row r="26" spans="2:39" ht="45.75" customHeight="1" x14ac:dyDescent="0.25">
      <c r="B26" s="301" t="s">
        <v>265</v>
      </c>
      <c r="C26" s="155" t="s">
        <v>266</v>
      </c>
      <c r="D26" s="189"/>
      <c r="E26" s="279" t="s">
        <v>267</v>
      </c>
      <c r="F26" s="276"/>
      <c r="G26" s="247" t="s">
        <v>268</v>
      </c>
      <c r="H26" s="128"/>
      <c r="I26" s="165"/>
      <c r="J26" s="137">
        <f t="shared" si="9"/>
        <v>0</v>
      </c>
      <c r="K26" s="135"/>
      <c r="L26" s="135"/>
      <c r="M26" s="135"/>
      <c r="N26" s="135"/>
      <c r="O26" s="136"/>
      <c r="P26" s="135"/>
      <c r="Q26" s="136"/>
      <c r="S26" s="138" t="str">
        <f t="shared" si="10"/>
        <v/>
      </c>
      <c r="T26" s="160"/>
      <c r="U26" s="140" t="e">
        <f t="shared" si="7"/>
        <v>#DIV/0!</v>
      </c>
      <c r="V26" s="152"/>
      <c r="W26" s="48" t="e">
        <f t="shared" si="11"/>
        <v>#VALUE!</v>
      </c>
      <c r="Y26" s="355"/>
      <c r="Z26" s="355"/>
      <c r="AG26" s="358" t="s">
        <v>1610</v>
      </c>
      <c r="AH26" s="358"/>
      <c r="AI26" s="358"/>
      <c r="AJ26" s="358"/>
      <c r="AK26" s="358"/>
      <c r="AL26" s="358"/>
      <c r="AM26" s="358"/>
    </row>
    <row r="27" spans="2:39" ht="45.75" customHeight="1" x14ac:dyDescent="0.25">
      <c r="B27" s="301" t="s">
        <v>269</v>
      </c>
      <c r="C27" s="156" t="s">
        <v>270</v>
      </c>
      <c r="D27" s="189"/>
      <c r="E27" s="279" t="s">
        <v>271</v>
      </c>
      <c r="F27" s="276"/>
      <c r="G27" s="247" t="s">
        <v>272</v>
      </c>
      <c r="H27" s="128"/>
      <c r="I27" s="165"/>
      <c r="J27" s="137">
        <f t="shared" si="9"/>
        <v>0</v>
      </c>
      <c r="K27" s="135"/>
      <c r="L27" s="135"/>
      <c r="M27" s="135"/>
      <c r="N27" s="135"/>
      <c r="O27" s="136"/>
      <c r="P27" s="135"/>
      <c r="Q27" s="136"/>
      <c r="S27" s="138" t="str">
        <f t="shared" si="10"/>
        <v/>
      </c>
      <c r="T27" s="160"/>
      <c r="U27" s="140" t="e">
        <f t="shared" si="7"/>
        <v>#DIV/0!</v>
      </c>
      <c r="V27" s="152"/>
      <c r="W27" s="48" t="e">
        <f t="shared" si="11"/>
        <v>#VALUE!</v>
      </c>
      <c r="Y27" s="355"/>
      <c r="Z27" s="355"/>
      <c r="AG27" s="358" t="s">
        <v>1611</v>
      </c>
      <c r="AH27" s="358"/>
      <c r="AI27" s="358"/>
      <c r="AJ27" s="358"/>
      <c r="AK27" s="358"/>
      <c r="AL27" s="358"/>
      <c r="AM27" s="358"/>
    </row>
    <row r="28" spans="2:39" ht="43.5" customHeight="1" x14ac:dyDescent="0.25">
      <c r="B28" s="301" t="s">
        <v>273</v>
      </c>
      <c r="C28" s="157" t="s">
        <v>274</v>
      </c>
      <c r="D28" s="189"/>
      <c r="E28" s="279" t="s">
        <v>275</v>
      </c>
      <c r="F28" s="276"/>
      <c r="G28" s="247" t="s">
        <v>276</v>
      </c>
      <c r="H28" s="139"/>
      <c r="I28" s="165"/>
      <c r="J28" s="137">
        <f t="shared" si="9"/>
        <v>0</v>
      </c>
      <c r="K28" s="135"/>
      <c r="L28" s="135"/>
      <c r="M28" s="135"/>
      <c r="N28" s="135"/>
      <c r="O28" s="136"/>
      <c r="P28" s="135"/>
      <c r="Q28" s="136"/>
      <c r="S28" s="138" t="str">
        <f t="shared" si="10"/>
        <v/>
      </c>
      <c r="T28" s="160"/>
      <c r="U28" s="140" t="e">
        <f t="shared" si="7"/>
        <v>#DIV/0!</v>
      </c>
      <c r="V28" s="152"/>
      <c r="W28" s="48" t="e">
        <f t="shared" si="11"/>
        <v>#VALUE!</v>
      </c>
      <c r="Y28" s="355"/>
      <c r="Z28" s="355"/>
      <c r="AG28" s="358" t="s">
        <v>1612</v>
      </c>
      <c r="AH28" s="358"/>
      <c r="AI28" s="358"/>
      <c r="AJ28" s="358"/>
      <c r="AK28" s="358"/>
      <c r="AL28" s="358"/>
      <c r="AM28" s="358"/>
    </row>
    <row r="29" spans="2:39" x14ac:dyDescent="0.25">
      <c r="C29" s="165"/>
      <c r="D29" s="191"/>
      <c r="E29" s="191"/>
      <c r="F29" s="191"/>
      <c r="G29" s="191"/>
      <c r="I29" s="163">
        <f>SUM(I10:I28)</f>
        <v>0</v>
      </c>
      <c r="J29" s="194">
        <f>SUM(J10:J28)</f>
        <v>0</v>
      </c>
      <c r="V29" s="184" t="e">
        <f>SUM(V10:V25)</f>
        <v>#VALUE!</v>
      </c>
      <c r="W29" s="184" t="e">
        <f>SUM(W10:W28)</f>
        <v>#VALUE!</v>
      </c>
      <c r="Y29" s="180"/>
      <c r="Z29" s="180"/>
      <c r="AG29" s="345"/>
      <c r="AH29" s="345"/>
      <c r="AI29" s="345"/>
      <c r="AJ29" s="345"/>
      <c r="AK29" s="345"/>
      <c r="AL29" s="345"/>
      <c r="AM29" s="345"/>
    </row>
    <row r="30" spans="2:39" x14ac:dyDescent="0.25">
      <c r="C30" s="165"/>
      <c r="D30" s="165"/>
      <c r="E30" s="165"/>
      <c r="F30" s="165"/>
      <c r="G30" s="165"/>
      <c r="R30" s="131" t="s">
        <v>277</v>
      </c>
      <c r="S30" s="142">
        <f>SUMIF(I29,6-V32,V29)</f>
        <v>0</v>
      </c>
      <c r="W30"/>
      <c r="Y30" s="180"/>
      <c r="Z30" s="180"/>
    </row>
    <row r="31" spans="2:39" x14ac:dyDescent="0.25">
      <c r="C31" s="165"/>
      <c r="D31" s="165"/>
      <c r="E31" s="165"/>
      <c r="F31" s="165"/>
      <c r="G31" s="165"/>
      <c r="R31" s="131" t="s">
        <v>278</v>
      </c>
      <c r="S31" s="142">
        <f>SUMIF(J29,19-V33,W29)</f>
        <v>0</v>
      </c>
      <c r="X31" s="141"/>
      <c r="Y31"/>
      <c r="Z31"/>
    </row>
    <row r="32" spans="2:39" x14ac:dyDescent="0.25">
      <c r="C32" s="165"/>
      <c r="D32" s="165"/>
      <c r="E32" s="165"/>
      <c r="F32" s="165"/>
      <c r="G32" s="165"/>
      <c r="U32" s="163" t="s">
        <v>285</v>
      </c>
      <c r="V32" s="163">
        <f>SUM(Q10,Q12,Q22:Q25)</f>
        <v>0</v>
      </c>
      <c r="X32" s="141"/>
    </row>
    <row r="33" spans="3:32" x14ac:dyDescent="0.25">
      <c r="C33" s="165"/>
      <c r="D33" s="165"/>
      <c r="E33" s="165"/>
      <c r="F33" s="165"/>
      <c r="G33" s="165"/>
      <c r="U33" s="163" t="s">
        <v>286</v>
      </c>
      <c r="V33" s="163">
        <f>SUM(Q10:Q28)</f>
        <v>0</v>
      </c>
    </row>
    <row r="34" spans="3:32" ht="13.5" customHeight="1" x14ac:dyDescent="0.25">
      <c r="C34" s="165"/>
      <c r="D34" s="165"/>
      <c r="E34" s="165"/>
      <c r="F34" s="165"/>
      <c r="G34" s="165"/>
    </row>
    <row r="35" spans="3:32" x14ac:dyDescent="0.25">
      <c r="C35" s="165"/>
      <c r="D35" s="165"/>
      <c r="E35" s="165"/>
      <c r="F35" s="165"/>
      <c r="G35" s="165"/>
    </row>
    <row r="42" spans="3:32" ht="22.5" customHeight="1" x14ac:dyDescent="0.25">
      <c r="AA42" s="164"/>
      <c r="AB42" s="164"/>
      <c r="AC42" s="164"/>
    </row>
    <row r="44" spans="3:32" ht="15" customHeight="1" x14ac:dyDescent="0.25">
      <c r="AA44" s="164"/>
      <c r="AB44" s="164"/>
      <c r="AC44" s="164"/>
      <c r="AD44" s="164"/>
      <c r="AE44" s="164"/>
      <c r="AF44" s="164"/>
    </row>
  </sheetData>
  <sheetProtection formatCells="0" formatColumns="0" formatRows="0" insertColumns="0" insertRows="0" insertHyperlinks="0" deleteColumns="0" deleteRows="0" sort="0" autoFilter="0" pivotTables="0"/>
  <mergeCells count="47">
    <mergeCell ref="Y11:Z11"/>
    <mergeCell ref="Y12:Z12"/>
    <mergeCell ref="AG7:AM8"/>
    <mergeCell ref="AG10:AM10"/>
    <mergeCell ref="C6:S6"/>
    <mergeCell ref="B1:Z1"/>
    <mergeCell ref="AG15:AM15"/>
    <mergeCell ref="AG16:AM16"/>
    <mergeCell ref="AG17:AM17"/>
    <mergeCell ref="AG18:AM18"/>
    <mergeCell ref="C2:T2"/>
    <mergeCell ref="Y13:Z13"/>
    <mergeCell ref="Y14:Z14"/>
    <mergeCell ref="K5:AC5"/>
    <mergeCell ref="C7:C8"/>
    <mergeCell ref="AG11:AM11"/>
    <mergeCell ref="AG12:AM12"/>
    <mergeCell ref="AG14:AM14"/>
    <mergeCell ref="E7:E8"/>
    <mergeCell ref="G7:G8"/>
    <mergeCell ref="S7:U7"/>
    <mergeCell ref="Y18:Z18"/>
    <mergeCell ref="AG20:AM20"/>
    <mergeCell ref="AG28:AM28"/>
    <mergeCell ref="AG21:AM21"/>
    <mergeCell ref="AG26:AM26"/>
    <mergeCell ref="AG25:AM25"/>
    <mergeCell ref="AG27:AM27"/>
    <mergeCell ref="AG23:AM23"/>
    <mergeCell ref="AG24:AM24"/>
    <mergeCell ref="AG19:AM19"/>
    <mergeCell ref="Y20:Z20"/>
    <mergeCell ref="I7:Q7"/>
    <mergeCell ref="C3:T3"/>
    <mergeCell ref="Y28:Z28"/>
    <mergeCell ref="Y21:Z21"/>
    <mergeCell ref="Y23:Z23"/>
    <mergeCell ref="Y24:Z24"/>
    <mergeCell ref="Y22:Z22"/>
    <mergeCell ref="Y25:Z25"/>
    <mergeCell ref="Y26:Z26"/>
    <mergeCell ref="Y10:Z10"/>
    <mergeCell ref="Y19:Z19"/>
    <mergeCell ref="Y27:Z27"/>
    <mergeCell ref="Y15:Z15"/>
    <mergeCell ref="Y16:Z16"/>
    <mergeCell ref="Y17:Z17"/>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zoomScale="90" zoomScaleNormal="90" workbookViewId="0">
      <pane ySplit="8" topLeftCell="A9" activePane="bottomLeft" state="frozen"/>
      <selection pane="bottomLeft" activeCell="AH10" sqref="AH10:AN10"/>
    </sheetView>
  </sheetViews>
  <sheetFormatPr defaultRowHeight="15" outlineLevelCol="1" x14ac:dyDescent="0.25"/>
  <cols>
    <col min="1" max="1" width="2.28515625" style="163" customWidth="1"/>
    <col min="2" max="2" width="5.140625" style="150" customWidth="1"/>
    <col min="3" max="3" width="65.85546875" style="144" customWidth="1"/>
    <col min="4" max="4" width="2.85546875" style="163" customWidth="1" outlineLevel="1"/>
    <col min="5" max="5" width="6.42578125" style="163" customWidth="1" outlineLevel="1"/>
    <col min="6" max="6" width="2" style="163" customWidth="1" outlineLevel="1"/>
    <col min="7" max="7" width="5.140625" style="163" customWidth="1" outlineLevel="1"/>
    <col min="8" max="8" width="2.5703125" style="144" customWidth="1"/>
    <col min="9" max="9" width="4.42578125" style="144" hidden="1" customWidth="1"/>
    <col min="10" max="10" width="4.42578125" style="163" hidden="1" customWidth="1"/>
    <col min="11" max="11" width="4.42578125" style="144" hidden="1" customWidth="1"/>
    <col min="12" max="13" width="4" style="144" customWidth="1"/>
    <col min="14" max="14" width="3.28515625" style="144" customWidth="1"/>
    <col min="15" max="15" width="4.42578125" style="144" customWidth="1"/>
    <col min="16" max="16" width="4.140625" style="144" customWidth="1"/>
    <col min="17" max="17" width="3.42578125" style="144" customWidth="1"/>
    <col min="18" max="18" width="3.7109375" style="144" customWidth="1"/>
    <col min="19" max="19" width="5.28515625" style="144" customWidth="1"/>
    <col min="20" max="20" width="13.28515625" style="144" customWidth="1"/>
    <col min="21" max="21" width="8.28515625" style="144" hidden="1" customWidth="1"/>
    <col min="22" max="22" width="9.5703125" style="144" hidden="1" customWidth="1"/>
    <col min="23" max="23" width="10.42578125" style="147" hidden="1" customWidth="1"/>
    <col min="24" max="24" width="8.42578125" style="144" hidden="1" customWidth="1"/>
    <col min="25" max="25" width="7.140625" style="144" customWidth="1"/>
    <col min="26" max="26" width="13.7109375" style="144" customWidth="1"/>
    <col min="27" max="27" width="19.28515625" style="144" customWidth="1"/>
    <col min="28" max="28" width="15.140625" style="144" customWidth="1"/>
    <col min="29" max="29" width="9.140625" style="144"/>
    <col min="30" max="30" width="51.7109375" style="144" customWidth="1"/>
    <col min="31" max="16384" width="9.140625" style="144"/>
  </cols>
  <sheetData>
    <row r="1" spans="1:40" ht="32.25" customHeight="1" x14ac:dyDescent="0.25">
      <c r="A1" s="345"/>
      <c r="B1" s="185"/>
      <c r="C1" s="363" t="s">
        <v>287</v>
      </c>
      <c r="D1" s="363"/>
      <c r="E1" s="363"/>
      <c r="F1" s="363"/>
      <c r="G1" s="363"/>
      <c r="H1" s="363"/>
      <c r="I1" s="363"/>
      <c r="J1" s="363"/>
      <c r="K1" s="363"/>
      <c r="L1" s="363"/>
      <c r="M1" s="363"/>
      <c r="N1" s="363"/>
      <c r="O1" s="363"/>
      <c r="P1" s="363"/>
      <c r="Q1" s="363"/>
      <c r="R1" s="363"/>
      <c r="S1" s="363"/>
      <c r="T1" s="363"/>
      <c r="U1" s="363"/>
      <c r="V1" s="363"/>
      <c r="W1" s="185"/>
      <c r="X1" s="185"/>
      <c r="Y1" s="185"/>
      <c r="AA1"/>
      <c r="AB1"/>
    </row>
    <row r="2" spans="1:40" x14ac:dyDescent="0.25">
      <c r="B2" s="186"/>
      <c r="C2" s="367" t="s">
        <v>1613</v>
      </c>
      <c r="D2" s="367"/>
      <c r="E2" s="367"/>
      <c r="F2" s="367"/>
      <c r="G2" s="367"/>
      <c r="H2" s="367"/>
      <c r="I2" s="367"/>
      <c r="J2" s="367"/>
      <c r="K2" s="367"/>
      <c r="L2" s="367"/>
      <c r="M2" s="367"/>
      <c r="N2" s="367"/>
      <c r="O2" s="367"/>
      <c r="P2" s="367"/>
      <c r="Q2" s="367"/>
      <c r="R2" s="367"/>
      <c r="S2" s="367"/>
      <c r="T2" s="367"/>
      <c r="U2" s="186"/>
      <c r="V2" s="186"/>
      <c r="W2" s="186"/>
      <c r="X2" s="186"/>
      <c r="Y2" s="186"/>
      <c r="AA2"/>
      <c r="AB2"/>
    </row>
    <row r="3" spans="1:40" x14ac:dyDescent="0.25">
      <c r="B3" s="186"/>
      <c r="C3" s="367" t="s">
        <v>1614</v>
      </c>
      <c r="D3" s="367"/>
      <c r="E3" s="367"/>
      <c r="F3" s="367"/>
      <c r="G3" s="367"/>
      <c r="H3" s="367"/>
      <c r="I3" s="367"/>
      <c r="J3" s="367"/>
      <c r="K3" s="367"/>
      <c r="L3" s="367"/>
      <c r="M3" s="367"/>
      <c r="N3" s="367"/>
      <c r="O3" s="367"/>
      <c r="P3" s="367"/>
      <c r="Q3" s="367"/>
      <c r="R3" s="367"/>
      <c r="S3" s="367"/>
      <c r="T3" s="367"/>
      <c r="U3" s="367"/>
      <c r="V3" s="367"/>
      <c r="W3" s="186"/>
      <c r="X3" s="186"/>
      <c r="Y3" s="186"/>
      <c r="AA3"/>
      <c r="AB3"/>
    </row>
    <row r="4" spans="1:40" x14ac:dyDescent="0.25">
      <c r="B4" s="151"/>
      <c r="C4" s="143"/>
      <c r="D4" s="162"/>
      <c r="E4" s="162"/>
      <c r="F4" s="162"/>
      <c r="G4" s="162"/>
      <c r="H4" s="143"/>
      <c r="I4" s="143"/>
      <c r="J4" s="162"/>
      <c r="K4" s="143"/>
      <c r="L4" s="143"/>
      <c r="M4" s="143"/>
      <c r="N4" s="143"/>
      <c r="O4" s="143"/>
      <c r="P4" s="143"/>
      <c r="Q4" s="143"/>
      <c r="R4" s="143"/>
      <c r="S4" s="143"/>
      <c r="T4" s="143"/>
      <c r="U4" s="143"/>
      <c r="V4" s="143"/>
      <c r="W4" s="146"/>
      <c r="X4" s="143"/>
      <c r="Y4" s="143"/>
      <c r="AA4"/>
      <c r="AB4"/>
    </row>
    <row r="5" spans="1:40" s="166" customFormat="1" ht="14.25" customHeight="1" x14ac:dyDescent="0.25">
      <c r="B5" s="187"/>
      <c r="C5" s="302"/>
      <c r="D5" s="302"/>
      <c r="E5" s="302"/>
      <c r="F5" s="302"/>
      <c r="G5" s="302"/>
      <c r="H5" s="302"/>
      <c r="I5" s="302"/>
      <c r="J5" s="366"/>
      <c r="K5" s="366"/>
      <c r="L5" s="366"/>
      <c r="M5" s="366"/>
      <c r="N5" s="366"/>
      <c r="O5" s="366"/>
      <c r="P5" s="366"/>
      <c r="Q5" s="366"/>
      <c r="R5" s="366"/>
      <c r="S5" s="366"/>
      <c r="T5" s="366"/>
      <c r="U5" s="366"/>
      <c r="V5" s="366"/>
      <c r="W5" s="366"/>
      <c r="X5" s="366"/>
      <c r="Y5" s="366"/>
      <c r="Z5" s="366"/>
      <c r="AA5" s="366"/>
      <c r="AB5" s="366"/>
    </row>
    <row r="6" spans="1:40" s="166" customFormat="1" x14ac:dyDescent="0.25">
      <c r="B6" s="167"/>
      <c r="C6" s="453"/>
      <c r="D6" s="453"/>
      <c r="E6" s="453"/>
      <c r="F6" s="453"/>
      <c r="G6" s="453"/>
      <c r="H6" s="453"/>
      <c r="I6" s="453"/>
      <c r="J6" s="453"/>
      <c r="K6" s="453"/>
      <c r="L6" s="453"/>
      <c r="M6" s="453"/>
      <c r="N6" s="453"/>
      <c r="O6" s="453"/>
      <c r="P6" s="453"/>
      <c r="Q6" s="453"/>
      <c r="R6" s="453"/>
      <c r="S6" s="453"/>
      <c r="T6" s="453"/>
      <c r="U6" s="167"/>
      <c r="V6" s="167"/>
      <c r="W6" s="167"/>
      <c r="X6" s="167"/>
      <c r="Y6" s="167"/>
    </row>
    <row r="7" spans="1:40" s="166" customFormat="1" ht="37.5" customHeight="1" x14ac:dyDescent="0.25">
      <c r="B7" s="181"/>
      <c r="C7" s="356" t="s">
        <v>288</v>
      </c>
      <c r="D7" s="341"/>
      <c r="E7" s="359" t="s">
        <v>289</v>
      </c>
      <c r="F7" s="339"/>
      <c r="G7" s="359" t="s">
        <v>290</v>
      </c>
      <c r="H7" s="168"/>
      <c r="I7" s="169"/>
      <c r="J7" s="361" t="s">
        <v>1694</v>
      </c>
      <c r="K7" s="362"/>
      <c r="L7" s="362"/>
      <c r="M7" s="362"/>
      <c r="N7" s="362"/>
      <c r="O7" s="362"/>
      <c r="P7" s="362"/>
      <c r="Q7" s="362"/>
      <c r="R7" s="362"/>
      <c r="S7" s="169"/>
      <c r="T7" s="360" t="s">
        <v>291</v>
      </c>
      <c r="U7" s="360"/>
      <c r="V7" s="360"/>
      <c r="W7" s="170"/>
      <c r="X7" s="170"/>
      <c r="Y7" s="170"/>
      <c r="Z7" s="170"/>
      <c r="AH7" s="356" t="s">
        <v>292</v>
      </c>
      <c r="AI7" s="356"/>
      <c r="AJ7" s="356"/>
      <c r="AK7" s="356"/>
      <c r="AL7" s="356"/>
      <c r="AM7" s="356"/>
      <c r="AN7" s="356"/>
    </row>
    <row r="8" spans="1:40" s="166" customFormat="1" ht="80.25" customHeight="1" x14ac:dyDescent="0.25">
      <c r="B8" s="181"/>
      <c r="C8" s="356"/>
      <c r="D8" s="341"/>
      <c r="E8" s="359"/>
      <c r="F8" s="340"/>
      <c r="G8" s="359"/>
      <c r="H8" s="168"/>
      <c r="J8" s="172" t="s">
        <v>345</v>
      </c>
      <c r="K8" s="172" t="s">
        <v>346</v>
      </c>
      <c r="L8" s="192">
        <v>0</v>
      </c>
      <c r="M8" s="192">
        <v>0.2</v>
      </c>
      <c r="N8" s="192">
        <v>0.4</v>
      </c>
      <c r="O8" s="192">
        <v>0.6</v>
      </c>
      <c r="P8" s="192">
        <v>0.8</v>
      </c>
      <c r="Q8" s="192">
        <v>1</v>
      </c>
      <c r="R8" s="193" t="s">
        <v>293</v>
      </c>
      <c r="T8" s="174"/>
      <c r="U8" s="174" t="s">
        <v>347</v>
      </c>
      <c r="V8" s="173" t="s">
        <v>348</v>
      </c>
      <c r="W8" s="171"/>
      <c r="Y8" s="171"/>
      <c r="AH8" s="356"/>
      <c r="AI8" s="356"/>
      <c r="AJ8" s="356"/>
      <c r="AK8" s="356"/>
      <c r="AL8" s="356"/>
      <c r="AM8" s="356"/>
      <c r="AN8" s="356"/>
    </row>
    <row r="9" spans="1:40" ht="42" customHeight="1" x14ac:dyDescent="0.25">
      <c r="H9" s="139"/>
      <c r="K9" s="45"/>
      <c r="L9" s="45"/>
      <c r="M9" s="45"/>
      <c r="N9" s="45"/>
      <c r="O9" s="45"/>
      <c r="P9" s="46"/>
      <c r="Q9" s="129"/>
      <c r="R9" s="130"/>
      <c r="T9" s="47"/>
      <c r="U9" s="47"/>
      <c r="V9" s="46"/>
      <c r="W9" s="144" t="s">
        <v>349</v>
      </c>
      <c r="X9" s="144" t="s">
        <v>350</v>
      </c>
      <c r="Z9" s="131" t="s">
        <v>294</v>
      </c>
      <c r="AH9" s="358"/>
      <c r="AI9" s="358"/>
      <c r="AJ9" s="358"/>
      <c r="AK9" s="358"/>
      <c r="AL9" s="358"/>
      <c r="AM9" s="358"/>
      <c r="AN9" s="358"/>
    </row>
    <row r="10" spans="1:40" ht="61.5" customHeight="1" x14ac:dyDescent="0.25">
      <c r="B10" s="301">
        <v>1</v>
      </c>
      <c r="C10" s="154" t="s">
        <v>295</v>
      </c>
      <c r="D10" s="189"/>
      <c r="E10" s="279" t="s">
        <v>296</v>
      </c>
      <c r="F10" s="189"/>
      <c r="G10" s="202"/>
      <c r="H10" s="139"/>
      <c r="I10" s="148"/>
      <c r="J10" s="137">
        <f>SUM(L10:Q10)</f>
        <v>0</v>
      </c>
      <c r="K10" s="137">
        <f>SUM(L10:Q10)</f>
        <v>0</v>
      </c>
      <c r="L10" s="135"/>
      <c r="M10" s="135"/>
      <c r="N10" s="135"/>
      <c r="O10" s="135"/>
      <c r="P10" s="136"/>
      <c r="Q10" s="197"/>
      <c r="R10" s="136"/>
      <c r="T10" s="138" t="str">
        <f>IF(SUM(L10:Q10)=1,((L10*0)+(M10*20)+(N10*40)+(O10*60)+(P10*80)+(Q10*100)),"")</f>
        <v/>
      </c>
      <c r="U10" s="160" t="e">
        <f>1/$J$28</f>
        <v>#DIV/0!</v>
      </c>
      <c r="V10" s="140" t="e">
        <f t="shared" ref="V10" si="0">1/$K$28</f>
        <v>#DIV/0!</v>
      </c>
      <c r="W10" s="152" t="e">
        <f>IF(R10=1,0,T10*U10)</f>
        <v>#VALUE!</v>
      </c>
      <c r="X10" s="48" t="e">
        <f>IF(R10=1,0,T10*V10)</f>
        <v>#VALUE!</v>
      </c>
      <c r="Y10" s="147"/>
      <c r="Z10" s="355"/>
      <c r="AA10" s="355"/>
      <c r="AH10" s="358" t="s">
        <v>1615</v>
      </c>
      <c r="AI10" s="358"/>
      <c r="AJ10" s="358"/>
      <c r="AK10" s="358"/>
      <c r="AL10" s="358"/>
      <c r="AM10" s="358"/>
      <c r="AN10" s="358"/>
    </row>
    <row r="11" spans="1:40" ht="47.25" customHeight="1" x14ac:dyDescent="0.25">
      <c r="B11" s="301">
        <v>2</v>
      </c>
      <c r="C11" s="154" t="s">
        <v>297</v>
      </c>
      <c r="D11" s="189"/>
      <c r="E11" s="279" t="s">
        <v>298</v>
      </c>
      <c r="F11" s="189"/>
      <c r="G11" s="202"/>
      <c r="H11" s="139"/>
      <c r="I11" s="148"/>
      <c r="J11" s="137">
        <f>SUM(L11:Q11)</f>
        <v>0</v>
      </c>
      <c r="K11" s="137">
        <f t="shared" ref="K11" si="1">SUM(L11:Q11)</f>
        <v>0</v>
      </c>
      <c r="L11" s="135"/>
      <c r="M11" s="135"/>
      <c r="N11" s="135"/>
      <c r="O11" s="135"/>
      <c r="P11" s="136"/>
      <c r="Q11" s="135"/>
      <c r="R11" s="136"/>
      <c r="T11" s="138" t="str">
        <f t="shared" ref="T11" si="2">IF(SUM(L11:Q11)=1,((L11*0)+(M11*20)+(N11*40)+(O11*60)+(P11*80)+(Q11*100)),"")</f>
        <v/>
      </c>
      <c r="U11" s="160" t="e">
        <f>1/$J$28</f>
        <v>#DIV/0!</v>
      </c>
      <c r="V11" s="140" t="e">
        <f t="shared" ref="V11" si="3">1/$K$28</f>
        <v>#DIV/0!</v>
      </c>
      <c r="W11" s="152" t="e">
        <f>IF(R11=1,0,T11*U11)</f>
        <v>#VALUE!</v>
      </c>
      <c r="X11" s="48" t="e">
        <f t="shared" ref="X11" si="4">IF(R11=1,0,T11*V11)</f>
        <v>#VALUE!</v>
      </c>
      <c r="Z11" s="355"/>
      <c r="AA11" s="355"/>
      <c r="AH11" s="358" t="s">
        <v>1616</v>
      </c>
      <c r="AI11" s="358"/>
      <c r="AJ11" s="358"/>
      <c r="AK11" s="358"/>
      <c r="AL11" s="358"/>
      <c r="AM11" s="358"/>
      <c r="AN11" s="358"/>
    </row>
    <row r="12" spans="1:40" ht="50.25" customHeight="1" x14ac:dyDescent="0.25">
      <c r="B12" s="301" t="s">
        <v>299</v>
      </c>
      <c r="C12" s="155" t="s">
        <v>300</v>
      </c>
      <c r="D12" s="189"/>
      <c r="E12" s="279" t="s">
        <v>301</v>
      </c>
      <c r="F12" s="189"/>
      <c r="G12" s="202"/>
      <c r="H12" s="132"/>
      <c r="I12" s="148"/>
      <c r="J12" s="165"/>
      <c r="K12" s="137">
        <f t="shared" ref="K12" si="5">SUM(L12:Q12)</f>
        <v>0</v>
      </c>
      <c r="L12" s="135"/>
      <c r="M12" s="135"/>
      <c r="N12" s="135"/>
      <c r="O12" s="135"/>
      <c r="P12" s="136"/>
      <c r="Q12" s="135"/>
      <c r="R12" s="136"/>
      <c r="T12" s="138" t="str">
        <f t="shared" ref="T12" si="6">IF(SUM(L12:Q12)=1,((L12*0)+(M12*20)+(N12*40)+(O12*60)+(P12*80)+(Q12*100)),"")</f>
        <v/>
      </c>
      <c r="U12" s="160"/>
      <c r="V12" s="140" t="e">
        <f t="shared" ref="V12:V26" si="7">1/$K$28</f>
        <v>#DIV/0!</v>
      </c>
      <c r="W12" s="152"/>
      <c r="X12" s="48" t="e">
        <f t="shared" ref="X12" si="8">IF(R12=1,0,T12*V12)</f>
        <v>#VALUE!</v>
      </c>
      <c r="Z12" s="355"/>
      <c r="AA12" s="355"/>
      <c r="AH12" s="358" t="s">
        <v>1617</v>
      </c>
      <c r="AI12" s="358"/>
      <c r="AJ12" s="358"/>
      <c r="AK12" s="358"/>
      <c r="AL12" s="358"/>
      <c r="AM12" s="358"/>
      <c r="AN12" s="358"/>
    </row>
    <row r="13" spans="1:40" ht="50.25" customHeight="1" x14ac:dyDescent="0.25">
      <c r="B13" s="301" t="s">
        <v>302</v>
      </c>
      <c r="C13" s="156" t="s">
        <v>303</v>
      </c>
      <c r="D13" s="189"/>
      <c r="E13" s="279" t="s">
        <v>304</v>
      </c>
      <c r="F13" s="189"/>
      <c r="G13" s="202"/>
      <c r="H13" s="139"/>
      <c r="I13" s="148"/>
      <c r="J13" s="165"/>
      <c r="K13" s="137">
        <f t="shared" ref="K13:K26" si="9">SUM(L13:Q13)</f>
        <v>0</v>
      </c>
      <c r="L13" s="135"/>
      <c r="M13" s="135"/>
      <c r="N13" s="135"/>
      <c r="O13" s="135"/>
      <c r="P13" s="136"/>
      <c r="Q13" s="135"/>
      <c r="R13" s="136"/>
      <c r="T13" s="138" t="str">
        <f t="shared" ref="T13:T26" si="10">IF(SUM(L13:Q13)=1,((L13*0)+(M13*20)+(N13*40)+(O13*60)+(P13*80)+(Q13*100)),"")</f>
        <v/>
      </c>
      <c r="U13" s="160"/>
      <c r="V13" s="140" t="e">
        <f t="shared" si="7"/>
        <v>#DIV/0!</v>
      </c>
      <c r="W13" s="152"/>
      <c r="X13" s="48" t="e">
        <f t="shared" ref="X13:X26" si="11">IF(R13=1,0,T13*V13)</f>
        <v>#VALUE!</v>
      </c>
      <c r="Z13" s="355"/>
      <c r="AA13" s="355"/>
      <c r="AH13" s="358" t="s">
        <v>1618</v>
      </c>
      <c r="AI13" s="358"/>
      <c r="AJ13" s="358"/>
      <c r="AK13" s="358"/>
      <c r="AL13" s="358"/>
      <c r="AM13" s="358"/>
      <c r="AN13" s="358"/>
    </row>
    <row r="14" spans="1:40" ht="50.25" customHeight="1" x14ac:dyDescent="0.25">
      <c r="B14" s="301" t="s">
        <v>305</v>
      </c>
      <c r="C14" s="175" t="s">
        <v>306</v>
      </c>
      <c r="D14" s="195"/>
      <c r="E14" s="279" t="s">
        <v>307</v>
      </c>
      <c r="F14" s="195"/>
      <c r="G14" s="203"/>
      <c r="H14" s="128"/>
      <c r="I14" s="148"/>
      <c r="J14" s="165"/>
      <c r="K14" s="137">
        <f t="shared" si="9"/>
        <v>0</v>
      </c>
      <c r="L14" s="135"/>
      <c r="M14" s="135"/>
      <c r="N14" s="135"/>
      <c r="O14" s="135"/>
      <c r="P14" s="136"/>
      <c r="Q14" s="135"/>
      <c r="R14" s="136"/>
      <c r="T14" s="138" t="str">
        <f t="shared" si="10"/>
        <v/>
      </c>
      <c r="U14" s="160"/>
      <c r="V14" s="140" t="e">
        <f t="shared" si="7"/>
        <v>#DIV/0!</v>
      </c>
      <c r="W14" s="152"/>
      <c r="X14" s="48" t="e">
        <f t="shared" si="11"/>
        <v>#VALUE!</v>
      </c>
      <c r="Z14" s="355"/>
      <c r="AA14" s="355"/>
      <c r="AH14" s="358" t="s">
        <v>1619</v>
      </c>
      <c r="AI14" s="358"/>
      <c r="AJ14" s="358"/>
      <c r="AK14" s="358"/>
      <c r="AL14" s="358"/>
      <c r="AM14" s="358"/>
      <c r="AN14" s="358"/>
    </row>
    <row r="15" spans="1:40" ht="48" customHeight="1" x14ac:dyDescent="0.25">
      <c r="B15" s="301" t="s">
        <v>308</v>
      </c>
      <c r="C15" s="156" t="s">
        <v>309</v>
      </c>
      <c r="D15" s="189"/>
      <c r="E15" s="279" t="s">
        <v>310</v>
      </c>
      <c r="F15" s="189"/>
      <c r="G15" s="202"/>
      <c r="H15" s="128"/>
      <c r="I15" s="148"/>
      <c r="J15" s="165"/>
      <c r="K15" s="137">
        <f t="shared" si="9"/>
        <v>0</v>
      </c>
      <c r="L15" s="135"/>
      <c r="M15" s="135"/>
      <c r="N15" s="135"/>
      <c r="O15" s="135"/>
      <c r="P15" s="136"/>
      <c r="Q15" s="135"/>
      <c r="R15" s="136"/>
      <c r="T15" s="138" t="str">
        <f t="shared" si="10"/>
        <v/>
      </c>
      <c r="U15" s="160"/>
      <c r="V15" s="140" t="e">
        <f t="shared" si="7"/>
        <v>#DIV/0!</v>
      </c>
      <c r="W15" s="152"/>
      <c r="X15" s="48" t="e">
        <f t="shared" si="11"/>
        <v>#VALUE!</v>
      </c>
      <c r="Z15" s="355"/>
      <c r="AA15" s="355"/>
      <c r="AH15" s="358" t="s">
        <v>1620</v>
      </c>
      <c r="AI15" s="358"/>
      <c r="AJ15" s="358"/>
      <c r="AK15" s="358"/>
      <c r="AL15" s="358"/>
      <c r="AM15" s="358"/>
      <c r="AN15" s="358"/>
    </row>
    <row r="16" spans="1:40" ht="49.5" customHeight="1" x14ac:dyDescent="0.25">
      <c r="B16" s="301" t="s">
        <v>311</v>
      </c>
      <c r="C16" s="156" t="s">
        <v>312</v>
      </c>
      <c r="D16" s="189"/>
      <c r="E16" s="279" t="s">
        <v>313</v>
      </c>
      <c r="F16" s="189"/>
      <c r="G16" s="202"/>
      <c r="H16" s="128"/>
      <c r="I16" s="148"/>
      <c r="J16" s="165"/>
      <c r="K16" s="137">
        <f t="shared" si="9"/>
        <v>0</v>
      </c>
      <c r="L16" s="135"/>
      <c r="M16" s="135"/>
      <c r="N16" s="135"/>
      <c r="O16" s="135"/>
      <c r="P16" s="136"/>
      <c r="Q16" s="135"/>
      <c r="R16" s="136"/>
      <c r="T16" s="138" t="str">
        <f t="shared" si="10"/>
        <v/>
      </c>
      <c r="U16" s="160"/>
      <c r="V16" s="140" t="e">
        <f t="shared" si="7"/>
        <v>#DIV/0!</v>
      </c>
      <c r="W16" s="152"/>
      <c r="X16" s="48" t="e">
        <f t="shared" si="11"/>
        <v>#VALUE!</v>
      </c>
      <c r="Z16" s="355"/>
      <c r="AA16" s="355"/>
      <c r="AH16" s="358" t="s">
        <v>1621</v>
      </c>
      <c r="AI16" s="358"/>
      <c r="AJ16" s="358"/>
      <c r="AK16" s="358"/>
      <c r="AL16" s="358"/>
      <c r="AM16" s="358"/>
      <c r="AN16" s="358"/>
    </row>
    <row r="17" spans="1:40" ht="55.5" customHeight="1" x14ac:dyDescent="0.25">
      <c r="B17" s="301" t="s">
        <v>314</v>
      </c>
      <c r="C17" s="156" t="s">
        <v>315</v>
      </c>
      <c r="D17" s="189"/>
      <c r="E17" s="279" t="s">
        <v>316</v>
      </c>
      <c r="F17" s="189"/>
      <c r="G17" s="202"/>
      <c r="H17" s="128"/>
      <c r="I17" s="148"/>
      <c r="J17" s="165"/>
      <c r="K17" s="137">
        <f t="shared" si="9"/>
        <v>0</v>
      </c>
      <c r="L17" s="135"/>
      <c r="M17" s="135"/>
      <c r="N17" s="135"/>
      <c r="O17" s="135"/>
      <c r="P17" s="136"/>
      <c r="Q17" s="135"/>
      <c r="R17" s="136"/>
      <c r="T17" s="138" t="str">
        <f t="shared" si="10"/>
        <v/>
      </c>
      <c r="U17" s="160"/>
      <c r="V17" s="140" t="e">
        <f t="shared" si="7"/>
        <v>#DIV/0!</v>
      </c>
      <c r="W17" s="152"/>
      <c r="X17" s="48" t="e">
        <f t="shared" si="11"/>
        <v>#VALUE!</v>
      </c>
      <c r="Z17" s="355"/>
      <c r="AA17" s="355"/>
      <c r="AH17" s="358" t="s">
        <v>1622</v>
      </c>
      <c r="AI17" s="358"/>
      <c r="AJ17" s="358"/>
      <c r="AK17" s="358"/>
      <c r="AL17" s="358"/>
      <c r="AM17" s="358"/>
      <c r="AN17" s="358"/>
    </row>
    <row r="18" spans="1:40" ht="70.5" customHeight="1" x14ac:dyDescent="0.25">
      <c r="B18" s="301" t="s">
        <v>317</v>
      </c>
      <c r="C18" s="157" t="s">
        <v>318</v>
      </c>
      <c r="D18" s="189"/>
      <c r="E18" s="279" t="s">
        <v>319</v>
      </c>
      <c r="F18" s="189"/>
      <c r="G18" s="202"/>
      <c r="H18" s="128"/>
      <c r="I18" s="148"/>
      <c r="J18" s="165"/>
      <c r="K18" s="137">
        <f t="shared" si="9"/>
        <v>0</v>
      </c>
      <c r="L18" s="135"/>
      <c r="M18" s="135"/>
      <c r="N18" s="135"/>
      <c r="O18" s="135"/>
      <c r="P18" s="136"/>
      <c r="Q18" s="135"/>
      <c r="R18" s="136"/>
      <c r="T18" s="138" t="str">
        <f t="shared" si="10"/>
        <v/>
      </c>
      <c r="U18" s="160"/>
      <c r="V18" s="140" t="e">
        <f t="shared" si="7"/>
        <v>#DIV/0!</v>
      </c>
      <c r="W18" s="152"/>
      <c r="X18" s="48" t="e">
        <f t="shared" si="11"/>
        <v>#VALUE!</v>
      </c>
      <c r="Z18" s="355"/>
      <c r="AA18" s="355"/>
      <c r="AH18" s="358" t="s">
        <v>1623</v>
      </c>
      <c r="AI18" s="358"/>
      <c r="AJ18" s="358"/>
      <c r="AK18" s="358"/>
      <c r="AL18" s="358"/>
      <c r="AM18" s="358"/>
      <c r="AN18" s="358"/>
    </row>
    <row r="19" spans="1:40" ht="49.5" customHeight="1" x14ac:dyDescent="0.25">
      <c r="B19" s="301">
        <v>3</v>
      </c>
      <c r="C19" s="154" t="s">
        <v>320</v>
      </c>
      <c r="D19" s="189"/>
      <c r="E19" s="279" t="s">
        <v>321</v>
      </c>
      <c r="F19" s="189"/>
      <c r="G19" s="202"/>
      <c r="H19" s="128"/>
      <c r="I19" s="148"/>
      <c r="J19" s="137">
        <f>SUM(L19:Q19)</f>
        <v>0</v>
      </c>
      <c r="K19" s="137">
        <f t="shared" si="9"/>
        <v>0</v>
      </c>
      <c r="L19" s="135"/>
      <c r="M19" s="135"/>
      <c r="N19" s="135"/>
      <c r="O19" s="135"/>
      <c r="P19" s="136"/>
      <c r="Q19" s="135"/>
      <c r="R19" s="136"/>
      <c r="T19" s="138" t="str">
        <f t="shared" si="10"/>
        <v/>
      </c>
      <c r="U19" s="160" t="e">
        <f>1/$J$28</f>
        <v>#DIV/0!</v>
      </c>
      <c r="V19" s="140" t="e">
        <f t="shared" si="7"/>
        <v>#DIV/0!</v>
      </c>
      <c r="W19" s="152" t="e">
        <f>IF(R19=1,0,T19*U19)</f>
        <v>#VALUE!</v>
      </c>
      <c r="X19" s="48" t="e">
        <f t="shared" si="11"/>
        <v>#VALUE!</v>
      </c>
      <c r="Z19" s="355"/>
      <c r="AA19" s="355"/>
      <c r="AH19" s="358" t="s">
        <v>1624</v>
      </c>
      <c r="AI19" s="358"/>
      <c r="AJ19" s="358"/>
      <c r="AK19" s="358"/>
      <c r="AL19" s="358"/>
      <c r="AM19" s="358"/>
      <c r="AN19" s="358"/>
    </row>
    <row r="20" spans="1:40" s="163" customFormat="1" ht="50.25" customHeight="1" x14ac:dyDescent="0.25">
      <c r="B20" s="301" t="s">
        <v>322</v>
      </c>
      <c r="C20" s="155" t="s">
        <v>323</v>
      </c>
      <c r="D20" s="189"/>
      <c r="E20" s="279" t="s">
        <v>324</v>
      </c>
      <c r="F20" s="189"/>
      <c r="G20" s="189"/>
      <c r="H20" s="128"/>
      <c r="I20" s="165"/>
      <c r="J20" s="165"/>
      <c r="K20" s="137">
        <f t="shared" si="9"/>
        <v>0</v>
      </c>
      <c r="L20" s="135"/>
      <c r="M20" s="135"/>
      <c r="N20" s="135"/>
      <c r="O20" s="135"/>
      <c r="P20" s="136"/>
      <c r="Q20" s="135"/>
      <c r="R20" s="136"/>
      <c r="T20" s="138" t="str">
        <f t="shared" si="10"/>
        <v/>
      </c>
      <c r="U20" s="160"/>
      <c r="V20" s="140" t="e">
        <f t="shared" si="7"/>
        <v>#DIV/0!</v>
      </c>
      <c r="W20" s="152"/>
      <c r="X20" s="48" t="e">
        <f t="shared" si="11"/>
        <v>#VALUE!</v>
      </c>
      <c r="Z20" s="355"/>
      <c r="AA20" s="355"/>
      <c r="AH20" s="358" t="s">
        <v>1625</v>
      </c>
      <c r="AI20" s="358"/>
      <c r="AJ20" s="358"/>
      <c r="AK20" s="358"/>
      <c r="AL20" s="358"/>
      <c r="AM20" s="358"/>
      <c r="AN20" s="358"/>
    </row>
    <row r="21" spans="1:40" s="163" customFormat="1" ht="50.25" customHeight="1" x14ac:dyDescent="0.25">
      <c r="B21" s="301" t="s">
        <v>325</v>
      </c>
      <c r="C21" s="156" t="s">
        <v>326</v>
      </c>
      <c r="D21" s="189"/>
      <c r="E21" s="279" t="s">
        <v>327</v>
      </c>
      <c r="F21" s="189"/>
      <c r="G21" s="189"/>
      <c r="H21" s="128"/>
      <c r="I21" s="165"/>
      <c r="J21" s="165"/>
      <c r="K21" s="137">
        <f t="shared" si="9"/>
        <v>0</v>
      </c>
      <c r="L21" s="135"/>
      <c r="M21" s="135"/>
      <c r="N21" s="135"/>
      <c r="O21" s="135"/>
      <c r="P21" s="136"/>
      <c r="Q21" s="135"/>
      <c r="R21" s="136"/>
      <c r="T21" s="138" t="str">
        <f t="shared" si="10"/>
        <v/>
      </c>
      <c r="U21" s="160"/>
      <c r="V21" s="140" t="e">
        <f t="shared" si="7"/>
        <v>#DIV/0!</v>
      </c>
      <c r="W21" s="152"/>
      <c r="X21" s="48" t="e">
        <f t="shared" si="11"/>
        <v>#VALUE!</v>
      </c>
      <c r="Z21" s="355"/>
      <c r="AA21" s="355"/>
      <c r="AH21" s="358" t="s">
        <v>1626</v>
      </c>
      <c r="AI21" s="358"/>
      <c r="AJ21" s="358"/>
      <c r="AK21" s="358"/>
      <c r="AL21" s="358"/>
      <c r="AM21" s="358"/>
      <c r="AN21" s="358"/>
    </row>
    <row r="22" spans="1:40" s="163" customFormat="1" ht="45.75" customHeight="1" x14ac:dyDescent="0.25">
      <c r="B22" s="301" t="s">
        <v>328</v>
      </c>
      <c r="C22" s="156" t="s">
        <v>329</v>
      </c>
      <c r="D22" s="189"/>
      <c r="E22" s="279" t="s">
        <v>330</v>
      </c>
      <c r="F22" s="189"/>
      <c r="G22" s="189"/>
      <c r="H22" s="128"/>
      <c r="I22" s="165"/>
      <c r="J22" s="165"/>
      <c r="K22" s="137">
        <f t="shared" si="9"/>
        <v>0</v>
      </c>
      <c r="L22" s="135"/>
      <c r="M22" s="135"/>
      <c r="N22" s="135"/>
      <c r="O22" s="135"/>
      <c r="P22" s="136"/>
      <c r="Q22" s="135"/>
      <c r="R22" s="136"/>
      <c r="T22" s="138" t="str">
        <f t="shared" si="10"/>
        <v/>
      </c>
      <c r="U22" s="160"/>
      <c r="V22" s="140" t="e">
        <f t="shared" si="7"/>
        <v>#DIV/0!</v>
      </c>
      <c r="W22" s="152"/>
      <c r="X22" s="48" t="e">
        <f t="shared" si="11"/>
        <v>#VALUE!</v>
      </c>
      <c r="Z22" s="355"/>
      <c r="AA22" s="355"/>
      <c r="AH22" s="358" t="s">
        <v>1627</v>
      </c>
      <c r="AI22" s="358"/>
      <c r="AJ22" s="358"/>
      <c r="AK22" s="358"/>
      <c r="AL22" s="358"/>
      <c r="AM22" s="358"/>
      <c r="AN22" s="358"/>
    </row>
    <row r="23" spans="1:40" s="163" customFormat="1" ht="46.5" customHeight="1" x14ac:dyDescent="0.25">
      <c r="B23" s="301" t="s">
        <v>331</v>
      </c>
      <c r="C23" s="156" t="s">
        <v>332</v>
      </c>
      <c r="D23" s="189"/>
      <c r="E23" s="279" t="s">
        <v>333</v>
      </c>
      <c r="F23" s="189"/>
      <c r="G23" s="189"/>
      <c r="H23" s="128"/>
      <c r="I23" s="165"/>
      <c r="J23" s="165"/>
      <c r="K23" s="137">
        <f t="shared" si="9"/>
        <v>0</v>
      </c>
      <c r="L23" s="135"/>
      <c r="M23" s="135"/>
      <c r="N23" s="135"/>
      <c r="O23" s="135"/>
      <c r="P23" s="136"/>
      <c r="Q23" s="135"/>
      <c r="R23" s="136"/>
      <c r="T23" s="138" t="str">
        <f t="shared" si="10"/>
        <v/>
      </c>
      <c r="U23" s="160"/>
      <c r="V23" s="140" t="e">
        <f t="shared" si="7"/>
        <v>#DIV/0!</v>
      </c>
      <c r="W23" s="152"/>
      <c r="X23" s="48" t="e">
        <f t="shared" si="11"/>
        <v>#VALUE!</v>
      </c>
      <c r="Z23" s="355"/>
      <c r="AA23" s="355"/>
      <c r="AH23" s="358" t="s">
        <v>1628</v>
      </c>
      <c r="AI23" s="358"/>
      <c r="AJ23" s="358"/>
      <c r="AK23" s="358"/>
      <c r="AL23" s="358"/>
      <c r="AM23" s="358"/>
      <c r="AN23" s="358"/>
    </row>
    <row r="24" spans="1:40" s="163" customFormat="1" ht="47.25" customHeight="1" x14ac:dyDescent="0.25">
      <c r="B24" s="301" t="s">
        <v>334</v>
      </c>
      <c r="C24" s="156" t="s">
        <v>335</v>
      </c>
      <c r="D24" s="189"/>
      <c r="E24" s="279" t="s">
        <v>336</v>
      </c>
      <c r="F24" s="189"/>
      <c r="G24" s="189"/>
      <c r="H24" s="128"/>
      <c r="I24" s="165"/>
      <c r="J24" s="165"/>
      <c r="K24" s="137">
        <f t="shared" si="9"/>
        <v>0</v>
      </c>
      <c r="L24" s="135"/>
      <c r="M24" s="135"/>
      <c r="N24" s="135"/>
      <c r="O24" s="135"/>
      <c r="P24" s="136"/>
      <c r="Q24" s="135"/>
      <c r="R24" s="136"/>
      <c r="T24" s="138" t="str">
        <f t="shared" si="10"/>
        <v/>
      </c>
      <c r="U24" s="160"/>
      <c r="V24" s="140" t="e">
        <f t="shared" si="7"/>
        <v>#DIV/0!</v>
      </c>
      <c r="W24" s="152"/>
      <c r="X24" s="48" t="e">
        <f t="shared" si="11"/>
        <v>#VALUE!</v>
      </c>
      <c r="Z24" s="355"/>
      <c r="AA24" s="355"/>
      <c r="AH24" s="358" t="s">
        <v>1629</v>
      </c>
      <c r="AI24" s="358"/>
      <c r="AJ24" s="358"/>
      <c r="AK24" s="358"/>
      <c r="AL24" s="358"/>
      <c r="AM24" s="358"/>
      <c r="AN24" s="358"/>
    </row>
    <row r="25" spans="1:40" s="163" customFormat="1" ht="51" customHeight="1" x14ac:dyDescent="0.25">
      <c r="B25" s="301" t="s">
        <v>337</v>
      </c>
      <c r="C25" s="156" t="s">
        <v>338</v>
      </c>
      <c r="D25" s="189"/>
      <c r="E25" s="279" t="s">
        <v>339</v>
      </c>
      <c r="F25" s="189"/>
      <c r="G25" s="189"/>
      <c r="H25" s="128"/>
      <c r="I25" s="165"/>
      <c r="J25" s="165"/>
      <c r="K25" s="137">
        <f t="shared" si="9"/>
        <v>0</v>
      </c>
      <c r="L25" s="135"/>
      <c r="M25" s="135"/>
      <c r="N25" s="135"/>
      <c r="O25" s="135"/>
      <c r="P25" s="136"/>
      <c r="Q25" s="135"/>
      <c r="R25" s="136"/>
      <c r="T25" s="138" t="str">
        <f t="shared" si="10"/>
        <v/>
      </c>
      <c r="U25" s="160"/>
      <c r="V25" s="140" t="e">
        <f t="shared" si="7"/>
        <v>#DIV/0!</v>
      </c>
      <c r="W25" s="152"/>
      <c r="X25" s="48" t="e">
        <f t="shared" si="11"/>
        <v>#VALUE!</v>
      </c>
      <c r="Z25" s="355"/>
      <c r="AA25" s="355"/>
      <c r="AH25" s="358" t="s">
        <v>1630</v>
      </c>
      <c r="AI25" s="358"/>
      <c r="AJ25" s="358"/>
      <c r="AK25" s="358"/>
      <c r="AL25" s="358"/>
      <c r="AM25" s="358"/>
      <c r="AN25" s="358"/>
    </row>
    <row r="26" spans="1:40" s="163" customFormat="1" ht="45" customHeight="1" x14ac:dyDescent="0.25">
      <c r="B26" s="301" t="s">
        <v>340</v>
      </c>
      <c r="C26" s="157" t="s">
        <v>341</v>
      </c>
      <c r="D26" s="189"/>
      <c r="E26" s="279" t="s">
        <v>342</v>
      </c>
      <c r="F26" s="189"/>
      <c r="G26" s="189"/>
      <c r="H26" s="128"/>
      <c r="I26" s="165"/>
      <c r="J26" s="165"/>
      <c r="K26" s="137">
        <f t="shared" si="9"/>
        <v>0</v>
      </c>
      <c r="L26" s="135"/>
      <c r="M26" s="135"/>
      <c r="N26" s="135"/>
      <c r="O26" s="135"/>
      <c r="P26" s="136"/>
      <c r="Q26" s="135"/>
      <c r="R26" s="136"/>
      <c r="T26" s="138" t="str">
        <f t="shared" si="10"/>
        <v/>
      </c>
      <c r="U26" s="160"/>
      <c r="V26" s="140" t="e">
        <f t="shared" si="7"/>
        <v>#DIV/0!</v>
      </c>
      <c r="W26" s="152"/>
      <c r="X26" s="48" t="e">
        <f t="shared" si="11"/>
        <v>#VALUE!</v>
      </c>
      <c r="Z26" s="355"/>
      <c r="AA26" s="355"/>
      <c r="AH26" s="345"/>
      <c r="AI26" s="345"/>
      <c r="AJ26" s="345"/>
      <c r="AK26" s="345"/>
      <c r="AL26" s="345"/>
      <c r="AM26" s="345"/>
      <c r="AN26" s="345"/>
    </row>
    <row r="27" spans="1:40" x14ac:dyDescent="0.25">
      <c r="C27" s="148"/>
      <c r="D27" s="165"/>
      <c r="E27" s="165"/>
      <c r="F27" s="165"/>
      <c r="G27" s="165"/>
      <c r="W27" s="184" t="e">
        <f>SUM(W10:W26)</f>
        <v>#VALUE!</v>
      </c>
      <c r="X27" s="184" t="e">
        <f>SUM(X10:X26)</f>
        <v>#VALUE!</v>
      </c>
      <c r="Z27" s="180"/>
      <c r="AA27" s="180"/>
    </row>
    <row r="28" spans="1:40" s="147" customFormat="1" ht="12.75" customHeight="1" x14ac:dyDescent="0.25">
      <c r="A28" s="163"/>
      <c r="B28" s="150"/>
      <c r="C28" s="148"/>
      <c r="D28" s="165"/>
      <c r="E28" s="165"/>
      <c r="F28" s="165"/>
      <c r="G28" s="165"/>
      <c r="J28" s="163">
        <f>SUM(J10:J26)</f>
        <v>0</v>
      </c>
      <c r="K28" s="196">
        <f>SUM(K10:K26)</f>
        <v>0</v>
      </c>
      <c r="S28" s="131" t="s">
        <v>343</v>
      </c>
      <c r="T28" s="142">
        <f>SUMIF(J28,3-W31,W27)</f>
        <v>0</v>
      </c>
    </row>
    <row r="29" spans="1:40" x14ac:dyDescent="0.25">
      <c r="C29" s="148"/>
      <c r="D29" s="165"/>
      <c r="E29" s="165"/>
      <c r="F29" s="165"/>
      <c r="G29" s="165"/>
      <c r="S29" s="131" t="s">
        <v>344</v>
      </c>
      <c r="T29" s="142">
        <f>SUMIF(K28,17-W32,X27)</f>
        <v>0</v>
      </c>
      <c r="Y29" s="141"/>
    </row>
    <row r="30" spans="1:40" x14ac:dyDescent="0.25">
      <c r="C30" s="148"/>
      <c r="D30" s="165"/>
      <c r="E30" s="165"/>
      <c r="F30" s="165"/>
      <c r="G30" s="165"/>
      <c r="Y30" s="141"/>
    </row>
    <row r="31" spans="1:40" x14ac:dyDescent="0.25">
      <c r="C31" s="148"/>
      <c r="D31" s="165"/>
      <c r="E31" s="165"/>
      <c r="F31" s="165"/>
      <c r="G31" s="165"/>
      <c r="T31"/>
      <c r="U31"/>
      <c r="V31" s="144" t="s">
        <v>351</v>
      </c>
      <c r="W31" s="144">
        <f>SUM(R10,R11,R19)</f>
        <v>0</v>
      </c>
      <c r="X31"/>
      <c r="Y31"/>
      <c r="Z31"/>
      <c r="AA31"/>
      <c r="AB31"/>
      <c r="AC31"/>
      <c r="AD31"/>
    </row>
    <row r="32" spans="1:40" ht="13.5" customHeight="1" x14ac:dyDescent="0.25">
      <c r="C32" s="148"/>
      <c r="D32" s="165"/>
      <c r="E32" s="165"/>
      <c r="F32" s="165"/>
      <c r="G32" s="165"/>
      <c r="T32"/>
      <c r="U32"/>
      <c r="V32" s="144" t="s">
        <v>352</v>
      </c>
      <c r="W32" s="144">
        <f>SUM(R10:R26)</f>
        <v>0</v>
      </c>
      <c r="X32"/>
      <c r="Y32"/>
      <c r="Z32"/>
      <c r="AA32"/>
      <c r="AB32"/>
      <c r="AC32"/>
      <c r="AD32"/>
    </row>
    <row r="33" spans="3:33" x14ac:dyDescent="0.25">
      <c r="C33" s="148"/>
      <c r="D33" s="165"/>
      <c r="E33" s="165"/>
      <c r="F33" s="165"/>
      <c r="G33" s="165"/>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49"/>
      <c r="AC40" s="149"/>
      <c r="AD40" s="149"/>
    </row>
    <row r="42" spans="3:33" ht="15" customHeight="1" x14ac:dyDescent="0.25">
      <c r="AB42" s="145"/>
      <c r="AC42" s="145"/>
      <c r="AD42" s="145"/>
      <c r="AE42" s="145"/>
      <c r="AF42" s="145"/>
      <c r="AG42" s="145"/>
    </row>
  </sheetData>
  <sheetProtection formatCells="0" formatColumns="0" formatRows="0" insertColumns="0" insertRows="0" insertHyperlinks="0" deleteColumns="0" deleteRows="0" sort="0" autoFilter="0" pivotTables="0"/>
  <mergeCells count="45">
    <mergeCell ref="AH16:AN16"/>
    <mergeCell ref="AH17:AN17"/>
    <mergeCell ref="AH18:AN18"/>
    <mergeCell ref="AH25:AN25"/>
    <mergeCell ref="AH19:AN19"/>
    <mergeCell ref="AH20:AN20"/>
    <mergeCell ref="AH21:AN21"/>
    <mergeCell ref="AH22:AN22"/>
    <mergeCell ref="AH23:AN23"/>
    <mergeCell ref="AH24:AN24"/>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Z16:AA16"/>
    <mergeCell ref="Z17:AA17"/>
    <mergeCell ref="Z18:AA18"/>
    <mergeCell ref="Z19:AA19"/>
    <mergeCell ref="Z20:AA20"/>
    <mergeCell ref="Z22:AA22"/>
    <mergeCell ref="Z23:AA23"/>
    <mergeCell ref="Z24:AA24"/>
    <mergeCell ref="Z25:AA25"/>
    <mergeCell ref="Z26:AA26"/>
    <mergeCell ref="Z15:AA15"/>
    <mergeCell ref="J7:R7"/>
    <mergeCell ref="E7:E8"/>
    <mergeCell ref="G7:G8"/>
    <mergeCell ref="C1:V1"/>
    <mergeCell ref="C2:T2"/>
    <mergeCell ref="C3:V3"/>
    <mergeCell ref="J5:AB5"/>
    <mergeCell ref="C6:T6"/>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zoomScale="85" zoomScaleNormal="85" workbookViewId="0">
      <pane ySplit="8" topLeftCell="A9" activePane="bottomLeft" state="frozen"/>
      <selection pane="bottomLeft" activeCell="AH21" sqref="AH21:AN21"/>
    </sheetView>
  </sheetViews>
  <sheetFormatPr defaultRowHeight="15" outlineLevelCol="1" x14ac:dyDescent="0.25"/>
  <cols>
    <col min="1" max="1" width="1.7109375" style="163" customWidth="1"/>
    <col min="2" max="2" width="5" style="163" customWidth="1"/>
    <col min="3" max="3" width="65.85546875" style="163" customWidth="1"/>
    <col min="4" max="4" width="2.5703125" style="163" customWidth="1" outlineLevel="1"/>
    <col min="5" max="5" width="5.7109375" style="163" customWidth="1" outlineLevel="1"/>
    <col min="6" max="6" width="2.5703125" style="163" customWidth="1" outlineLevel="1"/>
    <col min="7" max="7" width="6.140625" style="163" customWidth="1" outlineLevel="1"/>
    <col min="8" max="8" width="2.5703125" style="163" customWidth="1"/>
    <col min="9" max="9" width="5.28515625" style="163" hidden="1" customWidth="1"/>
    <col min="10"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7.28515625" style="163" customWidth="1"/>
    <col min="20" max="20" width="13.28515625" style="163" customWidth="1"/>
    <col min="21" max="21" width="8.28515625" style="163" hidden="1" customWidth="1"/>
    <col min="22" max="22" width="6.710937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16384" width="9.140625" style="163"/>
  </cols>
  <sheetData>
    <row r="1" spans="1:40" ht="30" customHeight="1" x14ac:dyDescent="0.25">
      <c r="A1" s="345"/>
      <c r="B1" s="185"/>
      <c r="C1" s="363" t="s">
        <v>353</v>
      </c>
      <c r="D1" s="363"/>
      <c r="E1" s="363"/>
      <c r="F1" s="363"/>
      <c r="G1" s="363"/>
      <c r="H1" s="363"/>
      <c r="I1" s="363"/>
      <c r="J1" s="363"/>
      <c r="K1" s="363"/>
      <c r="L1" s="363"/>
      <c r="M1" s="363"/>
      <c r="N1" s="363"/>
      <c r="O1" s="363"/>
      <c r="P1" s="363"/>
      <c r="Q1" s="363"/>
      <c r="R1" s="363"/>
      <c r="S1" s="363"/>
      <c r="T1" s="363"/>
      <c r="U1" s="363"/>
      <c r="V1" s="363"/>
      <c r="W1" s="363"/>
      <c r="X1" s="185"/>
      <c r="Y1" s="185"/>
    </row>
    <row r="2" spans="1:40" x14ac:dyDescent="0.25">
      <c r="B2" s="186"/>
      <c r="C2" s="367" t="s">
        <v>1631</v>
      </c>
      <c r="D2" s="367"/>
      <c r="E2" s="367"/>
      <c r="F2" s="367"/>
      <c r="G2" s="367"/>
      <c r="H2" s="367"/>
      <c r="I2" s="367"/>
      <c r="J2" s="367"/>
      <c r="K2" s="367"/>
      <c r="L2" s="367"/>
      <c r="M2" s="367"/>
      <c r="N2" s="367"/>
      <c r="O2" s="367"/>
      <c r="P2" s="367"/>
      <c r="Q2" s="367"/>
      <c r="R2" s="367"/>
      <c r="S2" s="367"/>
      <c r="T2" s="367"/>
      <c r="U2" s="367"/>
      <c r="V2" s="367"/>
      <c r="W2" s="186"/>
      <c r="X2" s="186"/>
      <c r="Y2" s="186"/>
    </row>
    <row r="3" spans="1:40" x14ac:dyDescent="0.25">
      <c r="B3" s="186"/>
      <c r="C3" s="367" t="s">
        <v>1632</v>
      </c>
      <c r="D3" s="367"/>
      <c r="E3" s="367"/>
      <c r="F3" s="367"/>
      <c r="G3" s="367"/>
      <c r="H3" s="367"/>
      <c r="I3" s="367"/>
      <c r="J3" s="367"/>
      <c r="K3" s="367"/>
      <c r="L3" s="367"/>
      <c r="M3" s="367"/>
      <c r="N3" s="367"/>
      <c r="O3" s="367"/>
      <c r="P3" s="367"/>
      <c r="Q3" s="367"/>
      <c r="R3" s="367"/>
      <c r="S3" s="367"/>
      <c r="T3" s="367"/>
      <c r="U3" s="367"/>
      <c r="V3" s="367"/>
      <c r="W3" s="186"/>
      <c r="X3" s="186"/>
      <c r="Y3" s="186"/>
    </row>
    <row r="4" spans="1:40" x14ac:dyDescent="0.25">
      <c r="B4" s="186"/>
      <c r="C4" s="162"/>
      <c r="D4" s="162"/>
      <c r="E4" s="162"/>
      <c r="F4" s="162"/>
      <c r="G4" s="162"/>
      <c r="H4" s="162"/>
      <c r="I4" s="162"/>
      <c r="J4" s="162"/>
      <c r="K4" s="162"/>
      <c r="L4" s="162"/>
      <c r="M4" s="162"/>
      <c r="N4" s="162"/>
      <c r="O4" s="162"/>
      <c r="P4" s="162"/>
      <c r="Q4" s="162"/>
      <c r="R4" s="162"/>
      <c r="S4" s="162"/>
      <c r="T4" s="162"/>
      <c r="U4" s="162"/>
      <c r="V4" s="162"/>
      <c r="W4" s="162"/>
      <c r="X4" s="162"/>
      <c r="Y4" s="162"/>
    </row>
    <row r="5" spans="1:40" s="166" customFormat="1" ht="14.25" customHeight="1" x14ac:dyDescent="0.25">
      <c r="B5" s="187"/>
      <c r="C5" s="302"/>
      <c r="D5" s="302"/>
      <c r="E5" s="302"/>
      <c r="F5" s="302"/>
      <c r="G5" s="302"/>
      <c r="H5" s="302"/>
      <c r="I5" s="302"/>
      <c r="J5" s="302"/>
      <c r="K5" s="302"/>
      <c r="L5" s="366"/>
      <c r="M5" s="366"/>
      <c r="N5" s="366"/>
      <c r="O5" s="366"/>
      <c r="P5" s="366"/>
      <c r="Q5" s="366"/>
      <c r="R5" s="366"/>
      <c r="S5" s="366"/>
      <c r="T5" s="366"/>
      <c r="U5" s="366"/>
      <c r="V5" s="366"/>
      <c r="W5" s="366"/>
      <c r="X5" s="366"/>
      <c r="Y5" s="366"/>
      <c r="Z5" s="366"/>
      <c r="AA5" s="366"/>
      <c r="AB5" s="366"/>
      <c r="AC5" s="366"/>
      <c r="AD5" s="366"/>
    </row>
    <row r="6" spans="1:40" s="166" customFormat="1" x14ac:dyDescent="0.25">
      <c r="B6" s="167"/>
      <c r="C6" s="453"/>
      <c r="D6" s="453"/>
      <c r="E6" s="453"/>
      <c r="F6" s="453"/>
      <c r="G6" s="453"/>
      <c r="H6" s="453"/>
      <c r="I6" s="453"/>
      <c r="J6" s="453"/>
      <c r="K6" s="453"/>
      <c r="L6" s="453"/>
      <c r="M6" s="453"/>
      <c r="N6" s="453"/>
      <c r="O6" s="453"/>
      <c r="P6" s="453"/>
      <c r="Q6" s="453"/>
      <c r="R6" s="453"/>
      <c r="S6" s="453"/>
      <c r="T6" s="453"/>
      <c r="U6" s="167"/>
      <c r="V6" s="167"/>
      <c r="W6" s="167"/>
      <c r="X6" s="167"/>
      <c r="Y6" s="167"/>
    </row>
    <row r="7" spans="1:40" s="166" customFormat="1" ht="37.5" customHeight="1" x14ac:dyDescent="0.25">
      <c r="B7" s="181"/>
      <c r="C7" s="356" t="s">
        <v>354</v>
      </c>
      <c r="D7" s="338"/>
      <c r="E7" s="359" t="s">
        <v>355</v>
      </c>
      <c r="F7" s="339"/>
      <c r="G7" s="359" t="s">
        <v>356</v>
      </c>
      <c r="H7" s="168"/>
      <c r="I7" s="169"/>
      <c r="J7" s="361" t="s">
        <v>1694</v>
      </c>
      <c r="K7" s="362"/>
      <c r="L7" s="362"/>
      <c r="M7" s="362"/>
      <c r="N7" s="362"/>
      <c r="O7" s="362"/>
      <c r="P7" s="362"/>
      <c r="Q7" s="362"/>
      <c r="R7" s="362"/>
      <c r="S7" s="169"/>
      <c r="T7" s="360" t="s">
        <v>357</v>
      </c>
      <c r="U7" s="360"/>
      <c r="V7" s="360"/>
      <c r="W7" s="170"/>
      <c r="X7" s="170"/>
      <c r="Y7" s="170"/>
      <c r="Z7" s="170"/>
      <c r="AH7" s="356" t="s">
        <v>358</v>
      </c>
      <c r="AI7" s="356"/>
      <c r="AJ7" s="356"/>
      <c r="AK7" s="356"/>
      <c r="AL7" s="356"/>
      <c r="AM7" s="356"/>
      <c r="AN7" s="356"/>
    </row>
    <row r="8" spans="1:40" s="166" customFormat="1" ht="80.25" customHeight="1" x14ac:dyDescent="0.25">
      <c r="B8" s="181"/>
      <c r="C8" s="356"/>
      <c r="D8" s="338"/>
      <c r="E8" s="359"/>
      <c r="F8" s="340"/>
      <c r="G8" s="359"/>
      <c r="H8" s="168"/>
      <c r="J8" s="172" t="s">
        <v>511</v>
      </c>
      <c r="K8" s="172" t="s">
        <v>512</v>
      </c>
      <c r="L8" s="192">
        <v>0</v>
      </c>
      <c r="M8" s="192">
        <v>0.2</v>
      </c>
      <c r="N8" s="192">
        <v>0.4</v>
      </c>
      <c r="O8" s="192">
        <v>0.6</v>
      </c>
      <c r="P8" s="192">
        <v>0.8</v>
      </c>
      <c r="Q8" s="192">
        <v>1</v>
      </c>
      <c r="R8" s="193" t="s">
        <v>359</v>
      </c>
      <c r="T8" s="174"/>
      <c r="U8" s="174" t="s">
        <v>513</v>
      </c>
      <c r="V8" s="173" t="s">
        <v>514</v>
      </c>
      <c r="W8" s="171"/>
      <c r="Y8" s="171"/>
      <c r="AH8" s="356"/>
      <c r="AI8" s="356"/>
      <c r="AJ8" s="356"/>
      <c r="AK8" s="356"/>
      <c r="AL8" s="356"/>
      <c r="AM8" s="356"/>
      <c r="AN8" s="356"/>
    </row>
    <row r="9" spans="1:40" ht="42" customHeight="1" x14ac:dyDescent="0.25">
      <c r="B9" s="301"/>
      <c r="D9" s="139"/>
      <c r="E9" s="139"/>
      <c r="F9" s="139"/>
      <c r="G9" s="139"/>
      <c r="H9" s="139"/>
      <c r="K9" s="45"/>
      <c r="L9" s="45"/>
      <c r="M9" s="45"/>
      <c r="N9" s="45"/>
      <c r="O9" s="45"/>
      <c r="P9" s="46"/>
      <c r="Q9" s="129"/>
      <c r="R9" s="130"/>
      <c r="T9" s="47"/>
      <c r="U9" s="47"/>
      <c r="V9" s="46"/>
      <c r="W9" s="163" t="s">
        <v>515</v>
      </c>
      <c r="X9" s="163" t="s">
        <v>516</v>
      </c>
      <c r="Z9" s="131" t="s">
        <v>360</v>
      </c>
    </row>
    <row r="10" spans="1:40" ht="49.5" customHeight="1" x14ac:dyDescent="0.25">
      <c r="B10" s="301">
        <v>1</v>
      </c>
      <c r="C10" s="154" t="s">
        <v>361</v>
      </c>
      <c r="D10" s="139"/>
      <c r="E10" s="283" t="s">
        <v>362</v>
      </c>
      <c r="F10" s="283"/>
      <c r="G10" s="283"/>
      <c r="H10" s="139"/>
      <c r="I10" s="165">
        <f>SUM(K10:K60)</f>
        <v>0</v>
      </c>
      <c r="J10" s="137">
        <f>SUM(L10:Q10)</f>
        <v>0</v>
      </c>
      <c r="K10" s="137">
        <f t="shared" ref="K10" si="0">SUM(L10:Q10)</f>
        <v>0</v>
      </c>
      <c r="L10" s="135"/>
      <c r="M10" s="135"/>
      <c r="N10" s="135"/>
      <c r="O10" s="135"/>
      <c r="P10" s="136"/>
      <c r="Q10" s="135"/>
      <c r="R10" s="136"/>
      <c r="T10" s="138" t="str">
        <f>IF(SUM(L10:Q10)=1,((L10*0)+(M10*20)+(N10*40)+(O10*60)+(P10*80)+(Q10*100)),"")</f>
        <v/>
      </c>
      <c r="U10" s="160" t="e">
        <f>1/$J$62</f>
        <v>#DIV/0!</v>
      </c>
      <c r="V10" s="140" t="e">
        <f t="shared" ref="V10" si="1">1/$K$62</f>
        <v>#DIV/0!</v>
      </c>
      <c r="W10" s="152" t="e">
        <f>IF(R10=1,0,T10*U10)</f>
        <v>#VALUE!</v>
      </c>
      <c r="X10" s="48" t="e">
        <f t="shared" ref="X10" si="2">IF(R10=1,0,T10*V10)</f>
        <v>#VALUE!</v>
      </c>
      <c r="Z10" s="355"/>
      <c r="AA10" s="355"/>
    </row>
    <row r="11" spans="1:40" ht="50.25" customHeight="1" x14ac:dyDescent="0.25">
      <c r="B11" s="301" t="s">
        <v>363</v>
      </c>
      <c r="C11" s="158" t="s">
        <v>364</v>
      </c>
      <c r="D11" s="139"/>
      <c r="E11" s="283" t="s">
        <v>365</v>
      </c>
      <c r="F11" s="283"/>
      <c r="G11" s="283"/>
      <c r="H11" s="139"/>
      <c r="I11" s="165"/>
      <c r="J11" s="165"/>
      <c r="K11" s="137">
        <f t="shared" ref="K11" si="3">SUM(L11:Q11)</f>
        <v>0</v>
      </c>
      <c r="L11" s="135"/>
      <c r="M11" s="135"/>
      <c r="N11" s="135"/>
      <c r="O11" s="135"/>
      <c r="P11" s="136"/>
      <c r="Q11" s="135"/>
      <c r="R11" s="136"/>
      <c r="T11" s="138" t="str">
        <f t="shared" ref="T11" si="4">IF(SUM(L11:Q11)=1,((L11*0)+(M11*20)+(N11*40)+(O11*60)+(P11*80)+(Q11*100)),"")</f>
        <v/>
      </c>
      <c r="U11" s="160"/>
      <c r="V11" s="140" t="e">
        <f t="shared" ref="V11" si="5">1/$K$62</f>
        <v>#DIV/0!</v>
      </c>
      <c r="W11" s="152"/>
      <c r="X11" s="48" t="e">
        <f t="shared" ref="X11" si="6">IF(R11=1,0,T11*V11)</f>
        <v>#VALUE!</v>
      </c>
      <c r="Z11" s="355"/>
      <c r="AA11" s="355"/>
      <c r="AH11" s="358" t="s">
        <v>1633</v>
      </c>
      <c r="AI11" s="358"/>
      <c r="AJ11" s="358"/>
      <c r="AK11" s="358"/>
      <c r="AL11" s="358"/>
      <c r="AM11" s="358"/>
      <c r="AN11" s="358"/>
    </row>
    <row r="12" spans="1:40" ht="49.5" customHeight="1" x14ac:dyDescent="0.25">
      <c r="B12" s="301">
        <v>2</v>
      </c>
      <c r="C12" s="154" t="s">
        <v>366</v>
      </c>
      <c r="D12" s="189"/>
      <c r="E12" s="277" t="s">
        <v>367</v>
      </c>
      <c r="F12" s="279"/>
      <c r="G12" s="278" t="s">
        <v>368</v>
      </c>
      <c r="H12" s="128"/>
      <c r="I12" s="165"/>
      <c r="J12" s="137">
        <f>SUM(L12:Q12)</f>
        <v>0</v>
      </c>
      <c r="K12" s="137">
        <f t="shared" ref="K12:K50" si="7">SUM(L12:Q12)</f>
        <v>0</v>
      </c>
      <c r="L12" s="135"/>
      <c r="M12" s="135"/>
      <c r="N12" s="135"/>
      <c r="O12" s="135"/>
      <c r="P12" s="136"/>
      <c r="Q12" s="135"/>
      <c r="R12" s="136"/>
      <c r="T12" s="138" t="str">
        <f t="shared" ref="T12" si="8">IF(SUM(L12:Q12)=1,((L12*0)+(M12*20)+(N12*40)+(O12*60)+(P12*80)+(Q12*100)),"")</f>
        <v/>
      </c>
      <c r="U12" s="160" t="e">
        <f>1/$J$62</f>
        <v>#DIV/0!</v>
      </c>
      <c r="V12" s="140" t="e">
        <f t="shared" ref="V12:V41" si="9">1/$K$62</f>
        <v>#DIV/0!</v>
      </c>
      <c r="W12" s="199" t="e">
        <f>IF(R12=1,0,T12*U12)</f>
        <v>#VALUE!</v>
      </c>
      <c r="X12" s="48" t="e">
        <f t="shared" ref="X12:X50" si="10">IF(R12=1,0,T12*V12)</f>
        <v>#VALUE!</v>
      </c>
      <c r="Z12" s="355"/>
      <c r="AA12" s="355"/>
      <c r="AH12" s="357" t="s">
        <v>1634</v>
      </c>
      <c r="AI12" s="357"/>
      <c r="AJ12" s="357"/>
      <c r="AK12" s="357"/>
      <c r="AL12" s="357"/>
      <c r="AM12" s="357"/>
      <c r="AN12" s="357"/>
    </row>
    <row r="13" spans="1:40" ht="51" customHeight="1" x14ac:dyDescent="0.25">
      <c r="B13" s="301" t="s">
        <v>369</v>
      </c>
      <c r="C13" s="158" t="s">
        <v>370</v>
      </c>
      <c r="D13" s="189"/>
      <c r="E13" s="277" t="s">
        <v>371</v>
      </c>
      <c r="F13" s="279"/>
      <c r="G13" s="279"/>
      <c r="H13" s="128"/>
      <c r="I13" s="165"/>
      <c r="J13" s="165"/>
      <c r="K13" s="137">
        <f t="shared" si="7"/>
        <v>0</v>
      </c>
      <c r="L13" s="135"/>
      <c r="M13" s="135"/>
      <c r="N13" s="135"/>
      <c r="O13" s="135"/>
      <c r="P13" s="136"/>
      <c r="Q13" s="135"/>
      <c r="R13" s="136"/>
      <c r="T13" s="138" t="str">
        <f t="shared" ref="T13:T50" si="11">IF(SUM(L13:Q13)=1,((L13*0)+(M13*20)+(N13*40)+(O13*60)+(P13*80)+(Q13*100)),"")</f>
        <v/>
      </c>
      <c r="U13" s="160"/>
      <c r="V13" s="140" t="e">
        <f t="shared" si="9"/>
        <v>#DIV/0!</v>
      </c>
      <c r="W13" s="152"/>
      <c r="X13" s="48" t="e">
        <f t="shared" si="10"/>
        <v>#VALUE!</v>
      </c>
      <c r="Z13" s="355"/>
      <c r="AA13" s="355"/>
      <c r="AH13" s="358" t="s">
        <v>1635</v>
      </c>
      <c r="AI13" s="358"/>
      <c r="AJ13" s="358"/>
      <c r="AK13" s="358"/>
      <c r="AL13" s="358"/>
      <c r="AM13" s="358"/>
      <c r="AN13" s="358"/>
    </row>
    <row r="14" spans="1:40" ht="55.5" customHeight="1" x14ac:dyDescent="0.25">
      <c r="B14" s="301">
        <v>3</v>
      </c>
      <c r="C14" s="154" t="s">
        <v>372</v>
      </c>
      <c r="D14" s="189"/>
      <c r="E14" s="279" t="s">
        <v>373</v>
      </c>
      <c r="F14" s="279"/>
      <c r="G14" s="278" t="s">
        <v>374</v>
      </c>
      <c r="H14" s="128"/>
      <c r="I14" s="165"/>
      <c r="J14" s="137">
        <f>SUM(L14:Q14)</f>
        <v>0</v>
      </c>
      <c r="K14" s="137">
        <f t="shared" si="7"/>
        <v>0</v>
      </c>
      <c r="L14" s="135"/>
      <c r="M14" s="135"/>
      <c r="N14" s="135"/>
      <c r="O14" s="135"/>
      <c r="P14" s="136"/>
      <c r="Q14" s="135"/>
      <c r="R14" s="136"/>
      <c r="T14" s="138" t="str">
        <f t="shared" si="11"/>
        <v/>
      </c>
      <c r="U14" s="160" t="e">
        <f>1/$J$62</f>
        <v>#DIV/0!</v>
      </c>
      <c r="V14" s="140" t="e">
        <f t="shared" si="9"/>
        <v>#DIV/0!</v>
      </c>
      <c r="W14" s="199" t="e">
        <f>IF(R14=1,0,T14*U14)</f>
        <v>#VALUE!</v>
      </c>
      <c r="X14" s="48" t="e">
        <f t="shared" si="10"/>
        <v>#VALUE!</v>
      </c>
      <c r="Z14" s="355"/>
      <c r="AA14" s="355"/>
      <c r="AH14" s="358" t="s">
        <v>1636</v>
      </c>
      <c r="AI14" s="358"/>
      <c r="AJ14" s="358"/>
      <c r="AK14" s="358"/>
      <c r="AL14" s="358"/>
      <c r="AM14" s="358"/>
      <c r="AN14" s="358"/>
    </row>
    <row r="15" spans="1:40" ht="51.75" customHeight="1" x14ac:dyDescent="0.25">
      <c r="B15" s="301" t="s">
        <v>375</v>
      </c>
      <c r="C15" s="159" t="s">
        <v>376</v>
      </c>
      <c r="D15" s="190"/>
      <c r="E15" s="277" t="s">
        <v>377</v>
      </c>
      <c r="F15" s="279"/>
      <c r="G15" s="279"/>
      <c r="H15" s="133"/>
      <c r="I15" s="165"/>
      <c r="J15" s="165"/>
      <c r="K15" s="137">
        <f t="shared" si="7"/>
        <v>0</v>
      </c>
      <c r="L15" s="135"/>
      <c r="M15" s="135"/>
      <c r="N15" s="135"/>
      <c r="O15" s="135"/>
      <c r="P15" s="136"/>
      <c r="Q15" s="135"/>
      <c r="R15" s="136"/>
      <c r="T15" s="138" t="str">
        <f t="shared" si="11"/>
        <v/>
      </c>
      <c r="U15" s="160"/>
      <c r="V15" s="140" t="e">
        <f t="shared" si="9"/>
        <v>#DIV/0!</v>
      </c>
      <c r="W15" s="152"/>
      <c r="X15" s="48" t="e">
        <f t="shared" si="10"/>
        <v>#VALUE!</v>
      </c>
      <c r="Z15" s="355"/>
      <c r="AA15" s="355"/>
      <c r="AH15" s="358" t="s">
        <v>1637</v>
      </c>
      <c r="AI15" s="358"/>
      <c r="AJ15" s="358"/>
      <c r="AK15" s="358"/>
      <c r="AL15" s="358"/>
      <c r="AM15" s="358"/>
      <c r="AN15" s="358"/>
    </row>
    <row r="16" spans="1:40" ht="60" customHeight="1" x14ac:dyDescent="0.25">
      <c r="B16" s="301">
        <v>4</v>
      </c>
      <c r="C16" s="154" t="s">
        <v>378</v>
      </c>
      <c r="D16" s="132"/>
      <c r="E16" s="283" t="s">
        <v>379</v>
      </c>
      <c r="F16" s="279"/>
      <c r="G16" s="278" t="s">
        <v>380</v>
      </c>
      <c r="H16" s="132"/>
      <c r="I16" s="165"/>
      <c r="J16" s="137">
        <f>SUM(L16:Q16)</f>
        <v>0</v>
      </c>
      <c r="K16" s="137">
        <f t="shared" si="7"/>
        <v>0</v>
      </c>
      <c r="L16" s="135"/>
      <c r="M16" s="135"/>
      <c r="N16" s="135"/>
      <c r="O16" s="135"/>
      <c r="P16" s="136"/>
      <c r="Q16" s="135"/>
      <c r="R16" s="136"/>
      <c r="T16" s="138" t="str">
        <f t="shared" si="11"/>
        <v/>
      </c>
      <c r="U16" s="160" t="e">
        <f>1/$J$62</f>
        <v>#DIV/0!</v>
      </c>
      <c r="V16" s="140" t="e">
        <f t="shared" si="9"/>
        <v>#DIV/0!</v>
      </c>
      <c r="W16" s="152" t="e">
        <f>IF(R16=1,0,T16*U16)</f>
        <v>#VALUE!</v>
      </c>
      <c r="X16" s="48" t="e">
        <f t="shared" si="10"/>
        <v>#VALUE!</v>
      </c>
      <c r="Z16" s="355"/>
      <c r="AA16" s="355"/>
      <c r="AH16" s="358" t="s">
        <v>1638</v>
      </c>
      <c r="AI16" s="358"/>
      <c r="AJ16" s="358"/>
      <c r="AK16" s="358"/>
      <c r="AL16" s="358"/>
      <c r="AM16" s="358"/>
      <c r="AN16" s="358"/>
    </row>
    <row r="17" spans="2:40" ht="63.75" customHeight="1" x14ac:dyDescent="0.25">
      <c r="B17" s="301">
        <v>5</v>
      </c>
      <c r="C17" s="154" t="s">
        <v>381</v>
      </c>
      <c r="D17" s="139"/>
      <c r="E17" s="283" t="s">
        <v>382</v>
      </c>
      <c r="F17" s="283"/>
      <c r="G17" s="283"/>
      <c r="H17" s="139"/>
      <c r="I17" s="165"/>
      <c r="J17" s="137">
        <f>SUM(L17:Q17)</f>
        <v>0</v>
      </c>
      <c r="K17" s="137">
        <f t="shared" si="7"/>
        <v>0</v>
      </c>
      <c r="L17" s="135"/>
      <c r="M17" s="135"/>
      <c r="N17" s="135"/>
      <c r="O17" s="135"/>
      <c r="P17" s="136"/>
      <c r="Q17" s="135"/>
      <c r="R17" s="136"/>
      <c r="T17" s="138" t="str">
        <f t="shared" si="11"/>
        <v/>
      </c>
      <c r="U17" s="160" t="e">
        <f>1/$J$62</f>
        <v>#DIV/0!</v>
      </c>
      <c r="V17" s="140" t="e">
        <f t="shared" si="9"/>
        <v>#DIV/0!</v>
      </c>
      <c r="W17" s="152" t="e">
        <f>IF(R17=1,0,T17*U17)</f>
        <v>#VALUE!</v>
      </c>
      <c r="X17" s="48" t="e">
        <f t="shared" si="10"/>
        <v>#VALUE!</v>
      </c>
      <c r="Z17" s="355"/>
      <c r="AA17" s="355"/>
      <c r="AH17" s="358" t="s">
        <v>1639</v>
      </c>
      <c r="AI17" s="358"/>
      <c r="AJ17" s="358"/>
      <c r="AK17" s="358"/>
      <c r="AL17" s="358"/>
      <c r="AM17" s="358"/>
      <c r="AN17" s="358"/>
    </row>
    <row r="18" spans="2:40" ht="59.25" customHeight="1" x14ac:dyDescent="0.25">
      <c r="B18" s="301" t="s">
        <v>383</v>
      </c>
      <c r="C18" s="155" t="s">
        <v>384</v>
      </c>
      <c r="D18" s="128"/>
      <c r="E18" s="283" t="s">
        <v>385</v>
      </c>
      <c r="F18" s="284"/>
      <c r="G18" s="286"/>
      <c r="H18" s="128"/>
      <c r="I18" s="165"/>
      <c r="J18" s="165"/>
      <c r="K18" s="137">
        <f t="shared" si="7"/>
        <v>0</v>
      </c>
      <c r="L18" s="135"/>
      <c r="M18" s="135"/>
      <c r="N18" s="135"/>
      <c r="O18" s="135"/>
      <c r="P18" s="136"/>
      <c r="Q18" s="135"/>
      <c r="R18" s="136"/>
      <c r="T18" s="138" t="str">
        <f t="shared" si="11"/>
        <v/>
      </c>
      <c r="U18" s="160"/>
      <c r="V18" s="140" t="e">
        <f t="shared" si="9"/>
        <v>#DIV/0!</v>
      </c>
      <c r="W18" s="152"/>
      <c r="X18" s="48" t="e">
        <f t="shared" si="10"/>
        <v>#VALUE!</v>
      </c>
      <c r="Z18" s="355"/>
      <c r="AA18" s="355"/>
      <c r="AH18" s="358" t="s">
        <v>1640</v>
      </c>
      <c r="AI18" s="358"/>
      <c r="AJ18" s="358"/>
      <c r="AK18" s="358"/>
      <c r="AL18" s="358"/>
      <c r="AM18" s="358"/>
      <c r="AN18" s="358"/>
    </row>
    <row r="19" spans="2:40" ht="61.5" customHeight="1" x14ac:dyDescent="0.25">
      <c r="B19" s="301" t="s">
        <v>386</v>
      </c>
      <c r="C19" s="156" t="s">
        <v>387</v>
      </c>
      <c r="D19" s="128"/>
      <c r="E19" s="283" t="s">
        <v>388</v>
      </c>
      <c r="F19" s="284"/>
      <c r="G19" s="286"/>
      <c r="H19" s="128"/>
      <c r="I19" s="165"/>
      <c r="J19" s="165"/>
      <c r="K19" s="137">
        <f t="shared" si="7"/>
        <v>0</v>
      </c>
      <c r="L19" s="135"/>
      <c r="M19" s="135"/>
      <c r="N19" s="135"/>
      <c r="O19" s="135"/>
      <c r="P19" s="136"/>
      <c r="Q19" s="135"/>
      <c r="R19" s="136"/>
      <c r="T19" s="138" t="str">
        <f t="shared" si="11"/>
        <v/>
      </c>
      <c r="U19" s="160"/>
      <c r="V19" s="140" t="e">
        <f t="shared" si="9"/>
        <v>#DIV/0!</v>
      </c>
      <c r="W19" s="152"/>
      <c r="X19" s="48" t="e">
        <f t="shared" si="10"/>
        <v>#VALUE!</v>
      </c>
      <c r="Z19" s="355"/>
      <c r="AA19" s="355"/>
      <c r="AH19" s="358" t="s">
        <v>1641</v>
      </c>
      <c r="AI19" s="358"/>
      <c r="AJ19" s="358"/>
      <c r="AK19" s="358"/>
      <c r="AL19" s="358"/>
      <c r="AM19" s="358"/>
      <c r="AN19" s="358"/>
    </row>
    <row r="20" spans="2:40" ht="54" customHeight="1" x14ac:dyDescent="0.25">
      <c r="B20" s="301" t="s">
        <v>389</v>
      </c>
      <c r="C20" s="156" t="s">
        <v>390</v>
      </c>
      <c r="D20" s="128"/>
      <c r="E20" s="283" t="s">
        <v>391</v>
      </c>
      <c r="F20" s="284"/>
      <c r="G20" s="278" t="s">
        <v>392</v>
      </c>
      <c r="H20" s="128"/>
      <c r="I20" s="165"/>
      <c r="J20" s="165"/>
      <c r="K20" s="137">
        <f t="shared" si="7"/>
        <v>0</v>
      </c>
      <c r="L20" s="135"/>
      <c r="M20" s="135"/>
      <c r="N20" s="135"/>
      <c r="O20" s="135"/>
      <c r="P20" s="136"/>
      <c r="Q20" s="135"/>
      <c r="R20" s="136"/>
      <c r="T20" s="138" t="str">
        <f t="shared" si="11"/>
        <v/>
      </c>
      <c r="U20" s="160"/>
      <c r="V20" s="140" t="e">
        <f t="shared" si="9"/>
        <v>#DIV/0!</v>
      </c>
      <c r="W20" s="152"/>
      <c r="X20" s="48" t="e">
        <f t="shared" si="10"/>
        <v>#VALUE!</v>
      </c>
      <c r="Z20" s="355"/>
      <c r="AA20" s="355"/>
      <c r="AH20" s="358" t="s">
        <v>1642</v>
      </c>
      <c r="AI20" s="358"/>
      <c r="AJ20" s="358"/>
      <c r="AK20" s="358"/>
      <c r="AL20" s="358"/>
      <c r="AM20" s="358"/>
      <c r="AN20" s="358"/>
    </row>
    <row r="21" spans="2:40" ht="117.75" customHeight="1" x14ac:dyDescent="0.25">
      <c r="B21" s="301" t="s">
        <v>393</v>
      </c>
      <c r="C21" s="156" t="s">
        <v>394</v>
      </c>
      <c r="D21" s="128"/>
      <c r="E21" s="283" t="s">
        <v>395</v>
      </c>
      <c r="F21" s="284"/>
      <c r="G21" s="286"/>
      <c r="H21" s="128"/>
      <c r="I21" s="165"/>
      <c r="J21" s="165"/>
      <c r="K21" s="137">
        <f t="shared" si="7"/>
        <v>0</v>
      </c>
      <c r="L21" s="135"/>
      <c r="M21" s="135"/>
      <c r="N21" s="135"/>
      <c r="O21" s="135"/>
      <c r="P21" s="136"/>
      <c r="Q21" s="135"/>
      <c r="R21" s="136"/>
      <c r="T21" s="138" t="str">
        <f t="shared" si="11"/>
        <v/>
      </c>
      <c r="U21" s="160"/>
      <c r="V21" s="140" t="e">
        <f t="shared" si="9"/>
        <v>#DIV/0!</v>
      </c>
      <c r="W21" s="152"/>
      <c r="X21" s="48" t="e">
        <f t="shared" si="10"/>
        <v>#VALUE!</v>
      </c>
      <c r="Z21" s="355"/>
      <c r="AA21" s="355"/>
      <c r="AH21" s="358" t="s">
        <v>1643</v>
      </c>
      <c r="AI21" s="358"/>
      <c r="AJ21" s="358"/>
      <c r="AK21" s="358"/>
      <c r="AL21" s="358"/>
      <c r="AM21" s="358"/>
      <c r="AN21" s="358"/>
    </row>
    <row r="22" spans="2:40" ht="60.75" customHeight="1" x14ac:dyDescent="0.25">
      <c r="B22" s="301" t="s">
        <v>396</v>
      </c>
      <c r="C22" s="156" t="s">
        <v>397</v>
      </c>
      <c r="D22" s="128"/>
      <c r="E22" s="283" t="s">
        <v>398</v>
      </c>
      <c r="F22" s="284"/>
      <c r="G22" s="278" t="s">
        <v>399</v>
      </c>
      <c r="H22" s="128"/>
      <c r="I22" s="165"/>
      <c r="J22" s="165"/>
      <c r="K22" s="137">
        <f t="shared" si="7"/>
        <v>0</v>
      </c>
      <c r="L22" s="135"/>
      <c r="M22" s="135"/>
      <c r="N22" s="135"/>
      <c r="O22" s="135"/>
      <c r="P22" s="136"/>
      <c r="Q22" s="135"/>
      <c r="R22" s="136"/>
      <c r="T22" s="138" t="str">
        <f t="shared" si="11"/>
        <v/>
      </c>
      <c r="U22" s="160"/>
      <c r="V22" s="140" t="e">
        <f t="shared" si="9"/>
        <v>#DIV/0!</v>
      </c>
      <c r="W22" s="152"/>
      <c r="X22" s="48" t="e">
        <f t="shared" si="10"/>
        <v>#VALUE!</v>
      </c>
      <c r="Z22" s="355"/>
      <c r="AA22" s="355"/>
      <c r="AH22" s="345"/>
      <c r="AI22" s="345"/>
      <c r="AJ22" s="345"/>
      <c r="AK22" s="345"/>
      <c r="AL22" s="345"/>
      <c r="AM22" s="345"/>
      <c r="AN22" s="345"/>
    </row>
    <row r="23" spans="2:40" ht="57.75" customHeight="1" x14ac:dyDescent="0.25">
      <c r="B23" s="301" t="s">
        <v>400</v>
      </c>
      <c r="C23" s="156" t="s">
        <v>401</v>
      </c>
      <c r="D23" s="139"/>
      <c r="E23" s="283" t="s">
        <v>402</v>
      </c>
      <c r="F23" s="283"/>
      <c r="G23" s="283"/>
      <c r="H23" s="139"/>
      <c r="I23" s="165"/>
      <c r="J23" s="165"/>
      <c r="K23" s="137">
        <f t="shared" si="7"/>
        <v>0</v>
      </c>
      <c r="L23" s="135"/>
      <c r="M23" s="135"/>
      <c r="N23" s="135"/>
      <c r="O23" s="135"/>
      <c r="P23" s="136"/>
      <c r="Q23" s="135"/>
      <c r="R23" s="136"/>
      <c r="T23" s="138" t="str">
        <f t="shared" si="11"/>
        <v/>
      </c>
      <c r="U23" s="160"/>
      <c r="V23" s="140" t="e">
        <f t="shared" si="9"/>
        <v>#DIV/0!</v>
      </c>
      <c r="W23" s="152"/>
      <c r="X23" s="48" t="e">
        <f t="shared" si="10"/>
        <v>#VALUE!</v>
      </c>
      <c r="Z23" s="355"/>
      <c r="AA23" s="355"/>
      <c r="AH23" s="358" t="s">
        <v>1644</v>
      </c>
      <c r="AI23" s="358"/>
      <c r="AJ23" s="358"/>
      <c r="AK23" s="358"/>
      <c r="AL23" s="358"/>
      <c r="AM23" s="358"/>
      <c r="AN23" s="358"/>
    </row>
    <row r="24" spans="2:40" ht="62.25" customHeight="1" x14ac:dyDescent="0.25">
      <c r="B24" s="301" t="s">
        <v>403</v>
      </c>
      <c r="C24" s="157" t="s">
        <v>404</v>
      </c>
      <c r="D24" s="139"/>
      <c r="E24" s="283" t="s">
        <v>405</v>
      </c>
      <c r="F24" s="283"/>
      <c r="G24" s="278" t="s">
        <v>406</v>
      </c>
      <c r="H24" s="139"/>
      <c r="I24" s="165"/>
      <c r="J24" s="165"/>
      <c r="K24" s="137">
        <f t="shared" si="7"/>
        <v>0</v>
      </c>
      <c r="L24" s="135"/>
      <c r="M24" s="135"/>
      <c r="N24" s="135"/>
      <c r="O24" s="135"/>
      <c r="P24" s="136"/>
      <c r="Q24" s="135"/>
      <c r="R24" s="136"/>
      <c r="T24" s="138" t="str">
        <f t="shared" si="11"/>
        <v/>
      </c>
      <c r="U24" s="160"/>
      <c r="V24" s="140" t="e">
        <f t="shared" si="9"/>
        <v>#DIV/0!</v>
      </c>
      <c r="W24" s="152"/>
      <c r="X24" s="48" t="e">
        <f t="shared" si="10"/>
        <v>#VALUE!</v>
      </c>
      <c r="Z24" s="355"/>
      <c r="AA24" s="355"/>
      <c r="AH24" s="358" t="s">
        <v>1645</v>
      </c>
      <c r="AI24" s="358"/>
      <c r="AJ24" s="358"/>
      <c r="AK24" s="358"/>
      <c r="AL24" s="358"/>
      <c r="AM24" s="358"/>
      <c r="AN24" s="358"/>
    </row>
    <row r="25" spans="2:40" ht="55.5" customHeight="1" x14ac:dyDescent="0.25">
      <c r="B25" s="301">
        <v>6</v>
      </c>
      <c r="C25" s="154" t="s">
        <v>407</v>
      </c>
      <c r="D25" s="128"/>
      <c r="E25" s="283" t="s">
        <v>408</v>
      </c>
      <c r="F25" s="284"/>
      <c r="G25" s="286"/>
      <c r="H25" s="128"/>
      <c r="I25" s="165"/>
      <c r="J25" s="137">
        <f>SUM(L25:Q25)</f>
        <v>0</v>
      </c>
      <c r="K25" s="137">
        <f t="shared" si="7"/>
        <v>0</v>
      </c>
      <c r="L25" s="135"/>
      <c r="M25" s="135"/>
      <c r="N25" s="135"/>
      <c r="O25" s="135"/>
      <c r="P25" s="136"/>
      <c r="Q25" s="135"/>
      <c r="R25" s="136"/>
      <c r="T25" s="138" t="str">
        <f t="shared" si="11"/>
        <v/>
      </c>
      <c r="U25" s="160" t="e">
        <f>1/$J$62</f>
        <v>#DIV/0!</v>
      </c>
      <c r="V25" s="140" t="e">
        <f t="shared" si="9"/>
        <v>#DIV/0!</v>
      </c>
      <c r="W25" s="152" t="e">
        <f>IF(R25=1,0,T25*U25)</f>
        <v>#VALUE!</v>
      </c>
      <c r="X25" s="48" t="e">
        <f t="shared" si="10"/>
        <v>#VALUE!</v>
      </c>
      <c r="Z25" s="355"/>
      <c r="AA25" s="355"/>
      <c r="AH25" s="358" t="s">
        <v>1646</v>
      </c>
      <c r="AI25" s="358"/>
      <c r="AJ25" s="358"/>
      <c r="AK25" s="358"/>
      <c r="AL25" s="358"/>
      <c r="AM25" s="358"/>
      <c r="AN25" s="358"/>
    </row>
    <row r="26" spans="2:40" ht="54.75" customHeight="1" x14ac:dyDescent="0.25">
      <c r="B26" s="301">
        <v>7</v>
      </c>
      <c r="C26" s="154" t="s">
        <v>409</v>
      </c>
      <c r="D26" s="128"/>
      <c r="E26" s="283" t="s">
        <v>410</v>
      </c>
      <c r="F26" s="284"/>
      <c r="G26" s="286"/>
      <c r="H26" s="128"/>
      <c r="I26" s="165"/>
      <c r="J26" s="137">
        <f>SUM(L26:Q26)</f>
        <v>0</v>
      </c>
      <c r="K26" s="137">
        <f t="shared" si="7"/>
        <v>0</v>
      </c>
      <c r="L26" s="135"/>
      <c r="M26" s="135"/>
      <c r="N26" s="135"/>
      <c r="O26" s="135"/>
      <c r="P26" s="136"/>
      <c r="Q26" s="135"/>
      <c r="R26" s="136"/>
      <c r="T26" s="138" t="str">
        <f t="shared" si="11"/>
        <v/>
      </c>
      <c r="U26" s="160" t="e">
        <f>1/$J$62</f>
        <v>#DIV/0!</v>
      </c>
      <c r="V26" s="140" t="e">
        <f t="shared" si="9"/>
        <v>#DIV/0!</v>
      </c>
      <c r="W26" s="152" t="e">
        <f>IF(R26=1,0,T26*U26)</f>
        <v>#VALUE!</v>
      </c>
      <c r="X26" s="48" t="e">
        <f t="shared" si="10"/>
        <v>#VALUE!</v>
      </c>
      <c r="Z26" s="355"/>
      <c r="AA26" s="355"/>
      <c r="AH26" s="358" t="s">
        <v>1647</v>
      </c>
      <c r="AI26" s="358"/>
      <c r="AJ26" s="358"/>
      <c r="AK26" s="358"/>
      <c r="AL26" s="358"/>
      <c r="AM26" s="358"/>
      <c r="AN26" s="358"/>
    </row>
    <row r="27" spans="2:40" ht="71.25" customHeight="1" x14ac:dyDescent="0.25">
      <c r="B27" s="301" t="s">
        <v>411</v>
      </c>
      <c r="C27" s="155" t="s">
        <v>412</v>
      </c>
      <c r="D27" s="132"/>
      <c r="E27" s="279" t="s">
        <v>413</v>
      </c>
      <c r="F27" s="279"/>
      <c r="G27" s="279"/>
      <c r="H27" s="132"/>
      <c r="I27" s="165"/>
      <c r="J27" s="165"/>
      <c r="K27" s="137">
        <f t="shared" si="7"/>
        <v>0</v>
      </c>
      <c r="L27" s="135"/>
      <c r="M27" s="135"/>
      <c r="N27" s="135"/>
      <c r="O27" s="135"/>
      <c r="P27" s="136"/>
      <c r="Q27" s="135"/>
      <c r="R27" s="136"/>
      <c r="T27" s="138" t="str">
        <f t="shared" si="11"/>
        <v/>
      </c>
      <c r="U27" s="160"/>
      <c r="V27" s="140" t="e">
        <f t="shared" si="9"/>
        <v>#DIV/0!</v>
      </c>
      <c r="W27" s="152"/>
      <c r="X27" s="48" t="e">
        <f t="shared" si="10"/>
        <v>#VALUE!</v>
      </c>
      <c r="Z27" s="355"/>
      <c r="AA27" s="355"/>
      <c r="AH27" s="358" t="s">
        <v>1648</v>
      </c>
      <c r="AI27" s="358"/>
      <c r="AJ27" s="358"/>
      <c r="AK27" s="358"/>
      <c r="AL27" s="358"/>
      <c r="AM27" s="358"/>
      <c r="AN27" s="358"/>
    </row>
    <row r="28" spans="2:40" ht="55.5" customHeight="1" x14ac:dyDescent="0.25">
      <c r="B28" s="301" t="s">
        <v>414</v>
      </c>
      <c r="C28" s="156" t="s">
        <v>415</v>
      </c>
      <c r="D28" s="128"/>
      <c r="E28" s="279" t="s">
        <v>416</v>
      </c>
      <c r="F28" s="284"/>
      <c r="G28" s="278" t="s">
        <v>417</v>
      </c>
      <c r="H28" s="128"/>
      <c r="I28" s="165"/>
      <c r="J28" s="165"/>
      <c r="K28" s="137">
        <f t="shared" si="7"/>
        <v>0</v>
      </c>
      <c r="L28" s="135"/>
      <c r="M28" s="135"/>
      <c r="N28" s="135"/>
      <c r="O28" s="135"/>
      <c r="P28" s="136"/>
      <c r="Q28" s="135"/>
      <c r="R28" s="136"/>
      <c r="T28" s="138" t="str">
        <f t="shared" si="11"/>
        <v/>
      </c>
      <c r="U28" s="160"/>
      <c r="V28" s="140" t="e">
        <f t="shared" si="9"/>
        <v>#DIV/0!</v>
      </c>
      <c r="W28" s="152"/>
      <c r="X28" s="48" t="e">
        <f t="shared" si="10"/>
        <v>#VALUE!</v>
      </c>
      <c r="Z28" s="355"/>
      <c r="AA28" s="355"/>
      <c r="AH28" s="357" t="s">
        <v>1649</v>
      </c>
      <c r="AI28" s="357"/>
      <c r="AJ28" s="357"/>
      <c r="AK28" s="357"/>
      <c r="AL28" s="357"/>
      <c r="AM28" s="357"/>
      <c r="AN28" s="357"/>
    </row>
    <row r="29" spans="2:40" ht="53.25" customHeight="1" x14ac:dyDescent="0.25">
      <c r="B29" s="301" t="s">
        <v>418</v>
      </c>
      <c r="C29" s="156" t="s">
        <v>419</v>
      </c>
      <c r="D29" s="128"/>
      <c r="E29" s="284" t="s">
        <v>420</v>
      </c>
      <c r="F29" s="284"/>
      <c r="G29" s="278" t="s">
        <v>421</v>
      </c>
      <c r="H29" s="128"/>
      <c r="I29" s="165"/>
      <c r="J29" s="165"/>
      <c r="K29" s="137">
        <f t="shared" si="7"/>
        <v>0</v>
      </c>
      <c r="L29" s="135"/>
      <c r="M29" s="135"/>
      <c r="N29" s="135"/>
      <c r="O29" s="135"/>
      <c r="P29" s="136"/>
      <c r="Q29" s="135"/>
      <c r="R29" s="136"/>
      <c r="T29" s="138" t="str">
        <f t="shared" si="11"/>
        <v/>
      </c>
      <c r="U29" s="160"/>
      <c r="V29" s="140" t="e">
        <f t="shared" si="9"/>
        <v>#DIV/0!</v>
      </c>
      <c r="W29" s="152"/>
      <c r="X29" s="48" t="e">
        <f t="shared" si="10"/>
        <v>#VALUE!</v>
      </c>
      <c r="Z29" s="355"/>
      <c r="AA29" s="355"/>
      <c r="AH29" s="357" t="s">
        <v>1650</v>
      </c>
      <c r="AI29" s="357"/>
      <c r="AJ29" s="357"/>
      <c r="AK29" s="357"/>
      <c r="AL29" s="357"/>
      <c r="AM29" s="357"/>
      <c r="AN29" s="357"/>
    </row>
    <row r="30" spans="2:40" ht="57" customHeight="1" x14ac:dyDescent="0.25">
      <c r="B30" s="301" t="s">
        <v>422</v>
      </c>
      <c r="C30" s="156" t="s">
        <v>423</v>
      </c>
      <c r="D30" s="128"/>
      <c r="E30" s="284" t="s">
        <v>424</v>
      </c>
      <c r="F30" s="284"/>
      <c r="G30" s="278" t="s">
        <v>425</v>
      </c>
      <c r="H30" s="128"/>
      <c r="I30" s="165"/>
      <c r="J30" s="165"/>
      <c r="K30" s="137">
        <f t="shared" si="7"/>
        <v>0</v>
      </c>
      <c r="L30" s="135"/>
      <c r="M30" s="135"/>
      <c r="N30" s="135"/>
      <c r="O30" s="135"/>
      <c r="P30" s="136"/>
      <c r="Q30" s="135"/>
      <c r="R30" s="136"/>
      <c r="T30" s="138" t="str">
        <f t="shared" si="11"/>
        <v/>
      </c>
      <c r="U30" s="160"/>
      <c r="V30" s="140" t="e">
        <f t="shared" si="9"/>
        <v>#DIV/0!</v>
      </c>
      <c r="W30" s="152"/>
      <c r="X30" s="48" t="e">
        <f t="shared" si="10"/>
        <v>#VALUE!</v>
      </c>
      <c r="Z30" s="355"/>
      <c r="AA30" s="355"/>
      <c r="AH30" s="357" t="s">
        <v>1651</v>
      </c>
      <c r="AI30" s="357"/>
      <c r="AJ30" s="357"/>
      <c r="AK30" s="357"/>
      <c r="AL30" s="357"/>
      <c r="AM30" s="357"/>
      <c r="AN30" s="357"/>
    </row>
    <row r="31" spans="2:40" ht="59.25" customHeight="1" x14ac:dyDescent="0.25">
      <c r="B31" s="301" t="s">
        <v>426</v>
      </c>
      <c r="C31" s="156" t="s">
        <v>427</v>
      </c>
      <c r="D31" s="128"/>
      <c r="E31" s="284" t="s">
        <v>428</v>
      </c>
      <c r="F31" s="284"/>
      <c r="G31" s="286"/>
      <c r="H31" s="128"/>
      <c r="I31" s="165"/>
      <c r="J31" s="165"/>
      <c r="K31" s="137">
        <f t="shared" si="7"/>
        <v>0</v>
      </c>
      <c r="L31" s="135"/>
      <c r="M31" s="135"/>
      <c r="N31" s="135"/>
      <c r="O31" s="135"/>
      <c r="P31" s="136"/>
      <c r="Q31" s="135"/>
      <c r="R31" s="136"/>
      <c r="T31" s="138" t="str">
        <f t="shared" si="11"/>
        <v/>
      </c>
      <c r="U31" s="160"/>
      <c r="V31" s="140" t="e">
        <f t="shared" si="9"/>
        <v>#DIV/0!</v>
      </c>
      <c r="W31" s="152"/>
      <c r="X31" s="48" t="e">
        <f t="shared" si="10"/>
        <v>#VALUE!</v>
      </c>
      <c r="Z31" s="355"/>
      <c r="AA31" s="355"/>
      <c r="AH31" s="358" t="s">
        <v>1652</v>
      </c>
      <c r="AI31" s="358"/>
      <c r="AJ31" s="358"/>
      <c r="AK31" s="358"/>
      <c r="AL31" s="358"/>
      <c r="AM31" s="358"/>
      <c r="AN31" s="358"/>
    </row>
    <row r="32" spans="2:40" ht="54" customHeight="1" x14ac:dyDescent="0.25">
      <c r="B32" s="301" t="s">
        <v>429</v>
      </c>
      <c r="C32" s="156" t="s">
        <v>430</v>
      </c>
      <c r="D32" s="128"/>
      <c r="E32" s="284" t="s">
        <v>431</v>
      </c>
      <c r="F32" s="284"/>
      <c r="G32" s="286"/>
      <c r="H32" s="128"/>
      <c r="I32" s="165"/>
      <c r="J32" s="165"/>
      <c r="K32" s="137">
        <f t="shared" si="7"/>
        <v>0</v>
      </c>
      <c r="L32" s="135"/>
      <c r="M32" s="135"/>
      <c r="N32" s="135"/>
      <c r="O32" s="135"/>
      <c r="P32" s="136"/>
      <c r="Q32" s="135"/>
      <c r="R32" s="136"/>
      <c r="T32" s="138" t="str">
        <f t="shared" si="11"/>
        <v/>
      </c>
      <c r="U32" s="160"/>
      <c r="V32" s="140" t="e">
        <f t="shared" si="9"/>
        <v>#DIV/0!</v>
      </c>
      <c r="W32" s="152"/>
      <c r="X32" s="48" t="e">
        <f t="shared" si="10"/>
        <v>#VALUE!</v>
      </c>
      <c r="Z32" s="355"/>
      <c r="AA32" s="355"/>
      <c r="AH32" s="345"/>
      <c r="AI32" s="345"/>
      <c r="AJ32" s="345"/>
      <c r="AK32" s="345"/>
      <c r="AL32" s="345"/>
      <c r="AM32" s="345"/>
      <c r="AN32" s="345"/>
    </row>
    <row r="33" spans="2:40" ht="52.5" customHeight="1" x14ac:dyDescent="0.25">
      <c r="B33" s="301" t="s">
        <v>432</v>
      </c>
      <c r="C33" s="157" t="s">
        <v>433</v>
      </c>
      <c r="D33" s="128"/>
      <c r="E33" s="284" t="s">
        <v>434</v>
      </c>
      <c r="F33" s="284"/>
      <c r="G33" s="278" t="s">
        <v>435</v>
      </c>
      <c r="H33" s="128"/>
      <c r="I33" s="165"/>
      <c r="J33" s="165"/>
      <c r="K33" s="137">
        <f t="shared" si="7"/>
        <v>0</v>
      </c>
      <c r="L33" s="135"/>
      <c r="M33" s="135"/>
      <c r="N33" s="135"/>
      <c r="O33" s="135"/>
      <c r="P33" s="136"/>
      <c r="Q33" s="135"/>
      <c r="R33" s="136"/>
      <c r="T33" s="138" t="str">
        <f t="shared" si="11"/>
        <v/>
      </c>
      <c r="U33" s="160"/>
      <c r="V33" s="140" t="e">
        <f t="shared" si="9"/>
        <v>#DIV/0!</v>
      </c>
      <c r="W33" s="152"/>
      <c r="X33" s="48" t="e">
        <f t="shared" si="10"/>
        <v>#VALUE!</v>
      </c>
      <c r="Z33" s="355"/>
      <c r="AA33" s="355"/>
      <c r="AH33" s="345"/>
      <c r="AI33" s="345"/>
      <c r="AJ33" s="345"/>
      <c r="AK33" s="345"/>
      <c r="AL33" s="345"/>
      <c r="AM33" s="345"/>
      <c r="AN33" s="345"/>
    </row>
    <row r="34" spans="2:40" ht="54.75" customHeight="1" x14ac:dyDescent="0.25">
      <c r="B34" s="301">
        <v>8</v>
      </c>
      <c r="C34" s="154" t="s">
        <v>436</v>
      </c>
      <c r="D34" s="128"/>
      <c r="E34" s="284"/>
      <c r="F34" s="284"/>
      <c r="G34" s="286"/>
      <c r="H34" s="128"/>
      <c r="I34" s="165"/>
      <c r="J34" s="137">
        <f>SUM(L34:Q34)</f>
        <v>0</v>
      </c>
      <c r="K34" s="137">
        <f t="shared" si="7"/>
        <v>0</v>
      </c>
      <c r="L34" s="135"/>
      <c r="M34" s="135"/>
      <c r="N34" s="135"/>
      <c r="O34" s="135"/>
      <c r="P34" s="136"/>
      <c r="Q34" s="135"/>
      <c r="R34" s="136"/>
      <c r="T34" s="138" t="str">
        <f t="shared" si="11"/>
        <v/>
      </c>
      <c r="U34" s="160" t="e">
        <f>1/$J$62</f>
        <v>#DIV/0!</v>
      </c>
      <c r="V34" s="140" t="e">
        <f t="shared" si="9"/>
        <v>#DIV/0!</v>
      </c>
      <c r="W34" s="152" t="e">
        <f>IF(R34=1,0,T34*U34)</f>
        <v>#VALUE!</v>
      </c>
      <c r="X34" s="48" t="e">
        <f t="shared" si="10"/>
        <v>#VALUE!</v>
      </c>
      <c r="Z34" s="355"/>
      <c r="AA34" s="355"/>
      <c r="AH34" s="358" t="s">
        <v>1653</v>
      </c>
      <c r="AI34" s="358"/>
      <c r="AJ34" s="358"/>
      <c r="AK34" s="358"/>
      <c r="AL34" s="358"/>
      <c r="AM34" s="358"/>
      <c r="AN34" s="358"/>
    </row>
    <row r="35" spans="2:40" ht="51" customHeight="1" x14ac:dyDescent="0.25">
      <c r="B35" s="301" t="s">
        <v>437</v>
      </c>
      <c r="C35" s="155" t="s">
        <v>438</v>
      </c>
      <c r="D35" s="128"/>
      <c r="E35" s="284"/>
      <c r="F35" s="284"/>
      <c r="G35" s="286"/>
      <c r="H35" s="128"/>
      <c r="I35" s="165"/>
      <c r="J35" s="165"/>
      <c r="K35" s="137">
        <f t="shared" si="7"/>
        <v>0</v>
      </c>
      <c r="L35" s="135"/>
      <c r="M35" s="135"/>
      <c r="N35" s="135"/>
      <c r="O35" s="135"/>
      <c r="P35" s="136"/>
      <c r="Q35" s="135"/>
      <c r="R35" s="136"/>
      <c r="T35" s="138" t="str">
        <f t="shared" si="11"/>
        <v/>
      </c>
      <c r="U35" s="160"/>
      <c r="V35" s="140" t="e">
        <f t="shared" si="9"/>
        <v>#DIV/0!</v>
      </c>
      <c r="W35" s="152"/>
      <c r="X35" s="48" t="e">
        <f t="shared" si="10"/>
        <v>#VALUE!</v>
      </c>
      <c r="Z35" s="355"/>
      <c r="AA35" s="355"/>
      <c r="AH35" s="358" t="s">
        <v>1654</v>
      </c>
      <c r="AI35" s="358"/>
      <c r="AJ35" s="358"/>
      <c r="AK35" s="358"/>
      <c r="AL35" s="358"/>
      <c r="AM35" s="358"/>
      <c r="AN35" s="358"/>
    </row>
    <row r="36" spans="2:40" ht="54.75" customHeight="1" x14ac:dyDescent="0.25">
      <c r="B36" s="301" t="s">
        <v>439</v>
      </c>
      <c r="C36" s="156" t="s">
        <v>440</v>
      </c>
      <c r="D36" s="133"/>
      <c r="E36" s="284"/>
      <c r="F36" s="284"/>
      <c r="G36" s="286"/>
      <c r="H36" s="133"/>
      <c r="I36" s="165"/>
      <c r="J36" s="165"/>
      <c r="K36" s="137">
        <f t="shared" si="7"/>
        <v>0</v>
      </c>
      <c r="L36" s="135"/>
      <c r="M36" s="135"/>
      <c r="N36" s="135"/>
      <c r="O36" s="135"/>
      <c r="P36" s="136"/>
      <c r="Q36" s="135"/>
      <c r="R36" s="136"/>
      <c r="T36" s="138" t="str">
        <f t="shared" si="11"/>
        <v/>
      </c>
      <c r="U36" s="160"/>
      <c r="V36" s="140" t="e">
        <f t="shared" si="9"/>
        <v>#DIV/0!</v>
      </c>
      <c r="W36" s="152"/>
      <c r="X36" s="48" t="e">
        <f t="shared" si="10"/>
        <v>#VALUE!</v>
      </c>
      <c r="Z36" s="355"/>
      <c r="AA36" s="355"/>
      <c r="AH36" s="358" t="s">
        <v>1655</v>
      </c>
      <c r="AI36" s="358"/>
      <c r="AJ36" s="358"/>
      <c r="AK36" s="358"/>
      <c r="AL36" s="358"/>
      <c r="AM36" s="358"/>
      <c r="AN36" s="358"/>
    </row>
    <row r="37" spans="2:40" ht="49.5" customHeight="1" x14ac:dyDescent="0.25">
      <c r="B37" s="301" t="s">
        <v>441</v>
      </c>
      <c r="C37" s="156" t="s">
        <v>442</v>
      </c>
      <c r="D37" s="128"/>
      <c r="E37" s="284"/>
      <c r="F37" s="284"/>
      <c r="G37" s="286"/>
      <c r="H37" s="128"/>
      <c r="I37" s="165"/>
      <c r="J37" s="165"/>
      <c r="K37" s="137">
        <f t="shared" si="7"/>
        <v>0</v>
      </c>
      <c r="L37" s="135"/>
      <c r="M37" s="135"/>
      <c r="N37" s="135"/>
      <c r="O37" s="135"/>
      <c r="P37" s="136"/>
      <c r="Q37" s="135"/>
      <c r="R37" s="136"/>
      <c r="T37" s="138" t="str">
        <f t="shared" si="11"/>
        <v/>
      </c>
      <c r="U37" s="160"/>
      <c r="V37" s="140" t="e">
        <f t="shared" si="9"/>
        <v>#DIV/0!</v>
      </c>
      <c r="W37" s="152"/>
      <c r="X37" s="48" t="e">
        <f t="shared" si="10"/>
        <v>#VALUE!</v>
      </c>
      <c r="Z37" s="355"/>
      <c r="AA37" s="355"/>
      <c r="AH37" s="345"/>
      <c r="AI37" s="345"/>
      <c r="AJ37" s="345"/>
      <c r="AK37" s="345"/>
      <c r="AL37" s="345"/>
      <c r="AM37" s="345"/>
      <c r="AN37" s="345"/>
    </row>
    <row r="38" spans="2:40" ht="48.75" customHeight="1" x14ac:dyDescent="0.25">
      <c r="B38" s="301" t="s">
        <v>443</v>
      </c>
      <c r="C38" s="156" t="s">
        <v>444</v>
      </c>
      <c r="D38" s="128"/>
      <c r="E38" s="284"/>
      <c r="F38" s="284"/>
      <c r="G38" s="286"/>
      <c r="H38" s="128"/>
      <c r="I38" s="165"/>
      <c r="J38" s="165"/>
      <c r="K38" s="137">
        <f t="shared" si="7"/>
        <v>0</v>
      </c>
      <c r="L38" s="135"/>
      <c r="M38" s="135"/>
      <c r="N38" s="135"/>
      <c r="O38" s="135"/>
      <c r="P38" s="136"/>
      <c r="Q38" s="135"/>
      <c r="R38" s="136"/>
      <c r="T38" s="138" t="str">
        <f t="shared" si="11"/>
        <v/>
      </c>
      <c r="U38" s="160"/>
      <c r="V38" s="140" t="e">
        <f t="shared" si="9"/>
        <v>#DIV/0!</v>
      </c>
      <c r="W38" s="152"/>
      <c r="X38" s="48" t="e">
        <f t="shared" si="10"/>
        <v>#VALUE!</v>
      </c>
      <c r="Z38" s="355"/>
      <c r="AA38" s="355"/>
      <c r="AH38" s="358" t="s">
        <v>1656</v>
      </c>
      <c r="AI38" s="358"/>
      <c r="AJ38" s="358"/>
      <c r="AK38" s="358"/>
      <c r="AL38" s="358"/>
      <c r="AM38" s="358"/>
      <c r="AN38" s="358"/>
    </row>
    <row r="39" spans="2:40" ht="49.5" customHeight="1" x14ac:dyDescent="0.25">
      <c r="B39" s="301" t="s">
        <v>445</v>
      </c>
      <c r="C39" s="156" t="s">
        <v>446</v>
      </c>
      <c r="D39" s="128"/>
      <c r="E39" s="284"/>
      <c r="F39" s="284"/>
      <c r="G39" s="286"/>
      <c r="H39" s="128"/>
      <c r="I39" s="165"/>
      <c r="J39" s="165"/>
      <c r="K39" s="137">
        <f t="shared" si="7"/>
        <v>0</v>
      </c>
      <c r="L39" s="135"/>
      <c r="M39" s="135"/>
      <c r="N39" s="135"/>
      <c r="O39" s="135"/>
      <c r="P39" s="136"/>
      <c r="Q39" s="135"/>
      <c r="R39" s="136"/>
      <c r="T39" s="138" t="str">
        <f t="shared" si="11"/>
        <v/>
      </c>
      <c r="U39" s="160"/>
      <c r="V39" s="140" t="e">
        <f t="shared" si="9"/>
        <v>#DIV/0!</v>
      </c>
      <c r="W39" s="152"/>
      <c r="X39" s="48" t="e">
        <f t="shared" si="10"/>
        <v>#VALUE!</v>
      </c>
      <c r="Z39" s="355"/>
      <c r="AA39" s="355"/>
      <c r="AH39" s="358" t="s">
        <v>1657</v>
      </c>
      <c r="AI39" s="358"/>
      <c r="AJ39" s="358"/>
      <c r="AK39" s="358"/>
      <c r="AL39" s="358"/>
      <c r="AM39" s="358"/>
      <c r="AN39" s="358"/>
    </row>
    <row r="40" spans="2:40" ht="51" customHeight="1" x14ac:dyDescent="0.25">
      <c r="B40" s="301" t="s">
        <v>447</v>
      </c>
      <c r="C40" s="157" t="s">
        <v>448</v>
      </c>
      <c r="D40" s="128"/>
      <c r="E40" s="284"/>
      <c r="F40" s="284"/>
      <c r="G40" s="286"/>
      <c r="H40" s="128"/>
      <c r="I40" s="165"/>
      <c r="J40" s="165"/>
      <c r="K40" s="137">
        <f t="shared" si="7"/>
        <v>0</v>
      </c>
      <c r="L40" s="135"/>
      <c r="M40" s="135"/>
      <c r="N40" s="135"/>
      <c r="O40" s="135"/>
      <c r="P40" s="136"/>
      <c r="Q40" s="135"/>
      <c r="R40" s="136"/>
      <c r="T40" s="138" t="str">
        <f t="shared" si="11"/>
        <v/>
      </c>
      <c r="U40" s="160"/>
      <c r="V40" s="140" t="e">
        <f t="shared" si="9"/>
        <v>#DIV/0!</v>
      </c>
      <c r="W40" s="152"/>
      <c r="X40" s="48" t="e">
        <f t="shared" si="10"/>
        <v>#VALUE!</v>
      </c>
      <c r="Z40" s="355"/>
      <c r="AA40" s="355"/>
      <c r="AH40" s="358" t="s">
        <v>1658</v>
      </c>
      <c r="AI40" s="358"/>
      <c r="AJ40" s="358"/>
      <c r="AK40" s="358"/>
      <c r="AL40" s="358"/>
      <c r="AM40" s="358"/>
      <c r="AN40" s="358"/>
    </row>
    <row r="41" spans="2:40" ht="58.5" customHeight="1" x14ac:dyDescent="0.25">
      <c r="B41" s="301">
        <v>9</v>
      </c>
      <c r="C41" s="154" t="s">
        <v>449</v>
      </c>
      <c r="D41" s="128"/>
      <c r="E41" s="284" t="s">
        <v>450</v>
      </c>
      <c r="F41" s="284"/>
      <c r="G41" s="286"/>
      <c r="H41" s="128"/>
      <c r="I41" s="165"/>
      <c r="J41" s="137">
        <f>SUM(L41:Q41)</f>
        <v>0</v>
      </c>
      <c r="K41" s="137">
        <f t="shared" si="7"/>
        <v>0</v>
      </c>
      <c r="L41" s="135"/>
      <c r="M41" s="135"/>
      <c r="N41" s="135"/>
      <c r="O41" s="135"/>
      <c r="P41" s="136"/>
      <c r="Q41" s="135"/>
      <c r="R41" s="136"/>
      <c r="T41" s="138" t="str">
        <f t="shared" si="11"/>
        <v/>
      </c>
      <c r="U41" s="160" t="e">
        <f>1/$J$62</f>
        <v>#DIV/0!</v>
      </c>
      <c r="V41" s="140" t="e">
        <f t="shared" si="9"/>
        <v>#DIV/0!</v>
      </c>
      <c r="W41" s="152" t="e">
        <f>IF(R41=1,0,T41*U41)</f>
        <v>#VALUE!</v>
      </c>
      <c r="X41" s="48" t="e">
        <f t="shared" si="10"/>
        <v>#VALUE!</v>
      </c>
      <c r="Z41" s="355"/>
      <c r="AA41" s="355"/>
      <c r="AH41" s="358" t="s">
        <v>1659</v>
      </c>
      <c r="AI41" s="358"/>
      <c r="AJ41" s="358"/>
      <c r="AK41" s="358"/>
      <c r="AL41" s="358"/>
      <c r="AM41" s="358"/>
      <c r="AN41" s="358"/>
    </row>
    <row r="42" spans="2:40" ht="51.75" customHeight="1" x14ac:dyDescent="0.25">
      <c r="B42" s="301" t="s">
        <v>451</v>
      </c>
      <c r="C42" s="176" t="s">
        <v>452</v>
      </c>
      <c r="D42" s="133"/>
      <c r="E42" s="284" t="s">
        <v>453</v>
      </c>
      <c r="F42" s="284"/>
      <c r="G42" s="278" t="s">
        <v>454</v>
      </c>
      <c r="H42" s="133"/>
      <c r="I42" s="165"/>
      <c r="J42" s="165"/>
      <c r="K42" s="137">
        <f t="shared" si="7"/>
        <v>0</v>
      </c>
      <c r="L42" s="135"/>
      <c r="M42" s="135"/>
      <c r="N42" s="135"/>
      <c r="O42" s="135"/>
      <c r="P42" s="136"/>
      <c r="Q42" s="135"/>
      <c r="R42" s="136"/>
      <c r="T42" s="138" t="str">
        <f t="shared" si="11"/>
        <v/>
      </c>
      <c r="U42" s="160"/>
      <c r="V42" s="140" t="e">
        <f t="shared" ref="V42" si="12">1/$K$62</f>
        <v>#DIV/0!</v>
      </c>
      <c r="W42" s="152"/>
      <c r="X42" s="48" t="e">
        <f t="shared" si="10"/>
        <v>#VALUE!</v>
      </c>
      <c r="Z42" s="355"/>
      <c r="AA42" s="355"/>
      <c r="AH42" s="358" t="s">
        <v>1660</v>
      </c>
      <c r="AI42" s="358"/>
      <c r="AJ42" s="358"/>
      <c r="AK42" s="358"/>
      <c r="AL42" s="358"/>
      <c r="AM42" s="358"/>
      <c r="AN42" s="358"/>
    </row>
    <row r="43" spans="2:40" ht="49.5" customHeight="1" x14ac:dyDescent="0.25">
      <c r="B43" s="301" t="s">
        <v>455</v>
      </c>
      <c r="C43" s="156" t="s">
        <v>456</v>
      </c>
      <c r="D43" s="128"/>
      <c r="E43" s="284" t="s">
        <v>457</v>
      </c>
      <c r="F43" s="284"/>
      <c r="G43" s="286"/>
      <c r="H43" s="128"/>
      <c r="I43" s="165"/>
      <c r="J43" s="165"/>
      <c r="K43" s="137">
        <f t="shared" si="7"/>
        <v>0</v>
      </c>
      <c r="L43" s="135"/>
      <c r="M43" s="135"/>
      <c r="N43" s="135"/>
      <c r="O43" s="135"/>
      <c r="P43" s="136"/>
      <c r="Q43" s="135"/>
      <c r="R43" s="136"/>
      <c r="T43" s="138" t="str">
        <f t="shared" si="11"/>
        <v/>
      </c>
      <c r="U43" s="160"/>
      <c r="V43" s="140" t="e">
        <f t="shared" ref="V43" si="13">1/$K$62</f>
        <v>#DIV/0!</v>
      </c>
      <c r="W43" s="152"/>
      <c r="X43" s="48" t="e">
        <f t="shared" si="10"/>
        <v>#VALUE!</v>
      </c>
      <c r="Z43" s="355"/>
      <c r="AA43" s="355"/>
      <c r="AH43" s="358" t="s">
        <v>1661</v>
      </c>
      <c r="AI43" s="358"/>
      <c r="AJ43" s="358"/>
      <c r="AK43" s="358"/>
      <c r="AL43" s="358"/>
      <c r="AM43" s="358"/>
      <c r="AN43" s="358"/>
    </row>
    <row r="44" spans="2:40" ht="48" customHeight="1" x14ac:dyDescent="0.25">
      <c r="B44" s="301" t="s">
        <v>458</v>
      </c>
      <c r="C44" s="156" t="s">
        <v>459</v>
      </c>
      <c r="D44" s="128"/>
      <c r="E44" s="284" t="s">
        <v>460</v>
      </c>
      <c r="F44" s="284"/>
      <c r="G44" s="286"/>
      <c r="H44" s="128"/>
      <c r="I44" s="165"/>
      <c r="J44" s="165"/>
      <c r="K44" s="137">
        <f t="shared" si="7"/>
        <v>0</v>
      </c>
      <c r="L44" s="135"/>
      <c r="M44" s="135"/>
      <c r="N44" s="135"/>
      <c r="O44" s="135"/>
      <c r="P44" s="136"/>
      <c r="Q44" s="135"/>
      <c r="R44" s="136"/>
      <c r="T44" s="138" t="str">
        <f t="shared" si="11"/>
        <v/>
      </c>
      <c r="U44" s="160"/>
      <c r="V44" s="140" t="e">
        <f t="shared" ref="V44:V60" si="14">1/$K$62</f>
        <v>#DIV/0!</v>
      </c>
      <c r="W44" s="152"/>
      <c r="X44" s="48" t="e">
        <f t="shared" si="10"/>
        <v>#VALUE!</v>
      </c>
      <c r="Z44" s="355"/>
      <c r="AA44" s="355"/>
      <c r="AH44" s="358" t="s">
        <v>1662</v>
      </c>
      <c r="AI44" s="358"/>
      <c r="AJ44" s="358"/>
      <c r="AK44" s="358"/>
      <c r="AL44" s="358"/>
      <c r="AM44" s="358"/>
      <c r="AN44" s="358"/>
    </row>
    <row r="45" spans="2:40" ht="50.25" customHeight="1" x14ac:dyDescent="0.25">
      <c r="B45" s="301" t="s">
        <v>461</v>
      </c>
      <c r="C45" s="156" t="s">
        <v>462</v>
      </c>
      <c r="D45" s="128"/>
      <c r="E45" s="284" t="s">
        <v>463</v>
      </c>
      <c r="F45" s="284"/>
      <c r="G45" s="286"/>
      <c r="H45" s="128"/>
      <c r="I45" s="165"/>
      <c r="J45" s="165"/>
      <c r="K45" s="137">
        <f t="shared" si="7"/>
        <v>0</v>
      </c>
      <c r="L45" s="135"/>
      <c r="M45" s="135"/>
      <c r="N45" s="135"/>
      <c r="O45" s="135"/>
      <c r="P45" s="136"/>
      <c r="Q45" s="135"/>
      <c r="R45" s="136"/>
      <c r="T45" s="138" t="str">
        <f t="shared" si="11"/>
        <v/>
      </c>
      <c r="U45" s="160"/>
      <c r="V45" s="140" t="e">
        <f t="shared" si="14"/>
        <v>#DIV/0!</v>
      </c>
      <c r="W45" s="152"/>
      <c r="X45" s="48" t="e">
        <f t="shared" si="10"/>
        <v>#VALUE!</v>
      </c>
      <c r="Z45" s="355"/>
      <c r="AA45" s="355"/>
      <c r="AH45" s="358" t="s">
        <v>1663</v>
      </c>
      <c r="AI45" s="358"/>
      <c r="AJ45" s="358"/>
      <c r="AK45" s="358"/>
      <c r="AL45" s="358"/>
      <c r="AM45" s="358"/>
      <c r="AN45" s="358"/>
    </row>
    <row r="46" spans="2:40" ht="56.25" customHeight="1" x14ac:dyDescent="0.25">
      <c r="B46" s="301" t="s">
        <v>464</v>
      </c>
      <c r="C46" s="156" t="s">
        <v>465</v>
      </c>
      <c r="D46" s="128"/>
      <c r="E46" s="284" t="s">
        <v>466</v>
      </c>
      <c r="F46" s="284"/>
      <c r="G46" s="286"/>
      <c r="H46" s="128"/>
      <c r="I46" s="165"/>
      <c r="J46" s="165"/>
      <c r="K46" s="137">
        <f t="shared" si="7"/>
        <v>0</v>
      </c>
      <c r="L46" s="135"/>
      <c r="M46" s="135"/>
      <c r="N46" s="135"/>
      <c r="O46" s="135"/>
      <c r="P46" s="136"/>
      <c r="Q46" s="135"/>
      <c r="R46" s="136"/>
      <c r="T46" s="138" t="str">
        <f t="shared" si="11"/>
        <v/>
      </c>
      <c r="U46" s="160"/>
      <c r="V46" s="140" t="e">
        <f t="shared" si="14"/>
        <v>#DIV/0!</v>
      </c>
      <c r="W46" s="152"/>
      <c r="X46" s="48" t="e">
        <f t="shared" si="10"/>
        <v>#VALUE!</v>
      </c>
      <c r="Z46" s="355"/>
      <c r="AA46" s="355"/>
      <c r="AH46" s="358" t="s">
        <v>1664</v>
      </c>
      <c r="AI46" s="358"/>
      <c r="AJ46" s="358"/>
      <c r="AK46" s="358"/>
      <c r="AL46" s="358"/>
      <c r="AM46" s="358"/>
      <c r="AN46" s="358"/>
    </row>
    <row r="47" spans="2:40" ht="52.5" customHeight="1" x14ac:dyDescent="0.25">
      <c r="B47" s="301" t="s">
        <v>467</v>
      </c>
      <c r="C47" s="157" t="s">
        <v>468</v>
      </c>
      <c r="D47" s="189"/>
      <c r="E47" s="279" t="s">
        <v>469</v>
      </c>
      <c r="F47" s="279"/>
      <c r="G47" s="279"/>
      <c r="H47" s="139"/>
      <c r="I47" s="165"/>
      <c r="J47" s="165"/>
      <c r="K47" s="137">
        <f t="shared" si="7"/>
        <v>0</v>
      </c>
      <c r="L47" s="135"/>
      <c r="M47" s="135"/>
      <c r="N47" s="135"/>
      <c r="O47" s="135"/>
      <c r="P47" s="136"/>
      <c r="Q47" s="135"/>
      <c r="R47" s="136"/>
      <c r="T47" s="138" t="str">
        <f t="shared" si="11"/>
        <v/>
      </c>
      <c r="U47" s="160"/>
      <c r="V47" s="140" t="e">
        <f t="shared" si="14"/>
        <v>#DIV/0!</v>
      </c>
      <c r="W47" s="152"/>
      <c r="X47" s="48" t="e">
        <f t="shared" si="10"/>
        <v>#VALUE!</v>
      </c>
      <c r="Z47" s="355"/>
      <c r="AA47" s="355"/>
      <c r="AH47" s="358" t="s">
        <v>1665</v>
      </c>
      <c r="AI47" s="358"/>
      <c r="AJ47" s="358"/>
      <c r="AK47" s="358"/>
      <c r="AL47" s="358"/>
      <c r="AM47" s="358"/>
      <c r="AN47" s="358"/>
    </row>
    <row r="48" spans="2:40" ht="54.75" customHeight="1" x14ac:dyDescent="0.25">
      <c r="B48" s="301">
        <v>10</v>
      </c>
      <c r="C48" s="154" t="s">
        <v>470</v>
      </c>
      <c r="D48" s="128"/>
      <c r="E48" s="284" t="s">
        <v>471</v>
      </c>
      <c r="F48" s="284"/>
      <c r="G48" s="286"/>
      <c r="H48" s="128"/>
      <c r="I48" s="165"/>
      <c r="J48" s="137">
        <f>SUM(L48:Q48)</f>
        <v>0</v>
      </c>
      <c r="K48" s="137">
        <f t="shared" si="7"/>
        <v>0</v>
      </c>
      <c r="L48" s="135"/>
      <c r="M48" s="135"/>
      <c r="N48" s="135"/>
      <c r="O48" s="135"/>
      <c r="P48" s="136"/>
      <c r="Q48" s="135"/>
      <c r="R48" s="136"/>
      <c r="T48" s="138" t="str">
        <f t="shared" si="11"/>
        <v/>
      </c>
      <c r="U48" s="160" t="e">
        <f>1/$J$62</f>
        <v>#DIV/0!</v>
      </c>
      <c r="V48" s="140" t="e">
        <f t="shared" si="14"/>
        <v>#DIV/0!</v>
      </c>
      <c r="W48" s="152" t="e">
        <f>IF(R48=1,0,T48*U48)</f>
        <v>#VALUE!</v>
      </c>
      <c r="X48" s="48" t="e">
        <f t="shared" si="10"/>
        <v>#VALUE!</v>
      </c>
      <c r="Z48" s="355"/>
      <c r="AA48" s="355"/>
      <c r="AH48" s="358" t="s">
        <v>1666</v>
      </c>
      <c r="AI48" s="358"/>
      <c r="AJ48" s="358"/>
      <c r="AK48" s="358"/>
      <c r="AL48" s="358"/>
      <c r="AM48" s="358"/>
      <c r="AN48" s="358"/>
    </row>
    <row r="49" spans="2:40" ht="50.25" customHeight="1" x14ac:dyDescent="0.25">
      <c r="B49" s="301" t="s">
        <v>472</v>
      </c>
      <c r="C49" s="155" t="s">
        <v>473</v>
      </c>
      <c r="D49" s="128"/>
      <c r="E49" s="284" t="s">
        <v>474</v>
      </c>
      <c r="F49" s="284"/>
      <c r="G49" s="286"/>
      <c r="H49" s="128"/>
      <c r="I49" s="165"/>
      <c r="J49" s="165"/>
      <c r="K49" s="137">
        <f t="shared" si="7"/>
        <v>0</v>
      </c>
      <c r="L49" s="135"/>
      <c r="M49" s="135"/>
      <c r="N49" s="135"/>
      <c r="O49" s="135"/>
      <c r="P49" s="136"/>
      <c r="Q49" s="135"/>
      <c r="R49" s="136"/>
      <c r="T49" s="138" t="str">
        <f t="shared" si="11"/>
        <v/>
      </c>
      <c r="U49" s="160"/>
      <c r="V49" s="140" t="e">
        <f t="shared" si="14"/>
        <v>#DIV/0!</v>
      </c>
      <c r="W49" s="152"/>
      <c r="X49" s="48" t="e">
        <f t="shared" si="10"/>
        <v>#VALUE!</v>
      </c>
      <c r="Z49" s="355"/>
      <c r="AA49" s="355"/>
      <c r="AH49" s="358" t="s">
        <v>1667</v>
      </c>
      <c r="AI49" s="358"/>
      <c r="AJ49" s="358"/>
      <c r="AK49" s="358"/>
      <c r="AL49" s="358"/>
      <c r="AM49" s="358"/>
      <c r="AN49" s="358"/>
    </row>
    <row r="50" spans="2:40" ht="50.25" customHeight="1" x14ac:dyDescent="0.25">
      <c r="B50" s="301" t="s">
        <v>475</v>
      </c>
      <c r="C50" s="157" t="s">
        <v>476</v>
      </c>
      <c r="D50" s="128"/>
      <c r="E50" s="284" t="s">
        <v>477</v>
      </c>
      <c r="F50" s="284"/>
      <c r="G50" s="286"/>
      <c r="H50" s="128"/>
      <c r="I50" s="165"/>
      <c r="J50" s="165"/>
      <c r="K50" s="137">
        <f t="shared" si="7"/>
        <v>0</v>
      </c>
      <c r="L50" s="135"/>
      <c r="M50" s="135"/>
      <c r="N50" s="135"/>
      <c r="O50" s="135"/>
      <c r="P50" s="136"/>
      <c r="Q50" s="135"/>
      <c r="R50" s="136"/>
      <c r="T50" s="138" t="str">
        <f t="shared" si="11"/>
        <v/>
      </c>
      <c r="U50" s="160"/>
      <c r="V50" s="140" t="e">
        <f t="shared" si="14"/>
        <v>#DIV/0!</v>
      </c>
      <c r="W50" s="152"/>
      <c r="X50" s="48" t="e">
        <f t="shared" si="10"/>
        <v>#VALUE!</v>
      </c>
      <c r="Z50" s="355"/>
      <c r="AA50" s="355"/>
      <c r="AH50" s="358" t="s">
        <v>1668</v>
      </c>
      <c r="AI50" s="358"/>
      <c r="AJ50" s="358"/>
      <c r="AK50" s="358"/>
      <c r="AL50" s="358"/>
      <c r="AM50" s="358"/>
      <c r="AN50" s="358"/>
    </row>
    <row r="51" spans="2:40" ht="49.5" customHeight="1" x14ac:dyDescent="0.25">
      <c r="B51" s="301">
        <v>11</v>
      </c>
      <c r="C51" s="154" t="s">
        <v>478</v>
      </c>
      <c r="D51" s="128"/>
      <c r="E51" s="284"/>
      <c r="F51" s="284"/>
      <c r="G51" s="278" t="s">
        <v>479</v>
      </c>
      <c r="H51" s="128"/>
      <c r="I51" s="165"/>
      <c r="J51" s="137">
        <f>SUM(L51:Q51)</f>
        <v>0</v>
      </c>
      <c r="K51" s="137">
        <f t="shared" ref="K51" si="15">SUM(L51:Q51)</f>
        <v>0</v>
      </c>
      <c r="L51" s="135"/>
      <c r="M51" s="135"/>
      <c r="N51" s="135"/>
      <c r="O51" s="135"/>
      <c r="P51" s="136"/>
      <c r="Q51" s="135"/>
      <c r="R51" s="136"/>
      <c r="T51" s="138" t="str">
        <f t="shared" ref="T51" si="16">IF(SUM(L51:Q51)=1,((L51*0)+(M51*20)+(N51*40)+(O51*60)+(P51*80)+(Q51*100)),"")</f>
        <v/>
      </c>
      <c r="U51" s="160" t="e">
        <f>1/$J$62</f>
        <v>#DIV/0!</v>
      </c>
      <c r="V51" s="140" t="e">
        <f t="shared" si="14"/>
        <v>#DIV/0!</v>
      </c>
      <c r="W51" s="152" t="e">
        <f>IF(R51=1,0,T51*U51)</f>
        <v>#VALUE!</v>
      </c>
      <c r="X51" s="48" t="e">
        <f t="shared" ref="X51" si="17">IF(R51=1,0,T51*V51)</f>
        <v>#VALUE!</v>
      </c>
      <c r="Z51" s="355"/>
      <c r="AA51" s="355"/>
      <c r="AH51" s="357" t="s">
        <v>1669</v>
      </c>
      <c r="AI51" s="357"/>
      <c r="AJ51" s="357"/>
      <c r="AK51" s="357"/>
      <c r="AL51" s="357"/>
      <c r="AM51" s="357"/>
      <c r="AN51" s="357"/>
    </row>
    <row r="52" spans="2:40" ht="46.5" customHeight="1" x14ac:dyDescent="0.25">
      <c r="B52" s="301" t="s">
        <v>480</v>
      </c>
      <c r="C52" s="155" t="s">
        <v>481</v>
      </c>
      <c r="D52" s="128"/>
      <c r="E52" s="284"/>
      <c r="F52" s="284"/>
      <c r="G52" s="278" t="s">
        <v>482</v>
      </c>
      <c r="H52" s="128"/>
      <c r="I52" s="165"/>
      <c r="J52" s="165"/>
      <c r="K52" s="137">
        <f t="shared" ref="K52" si="18">SUM(L52:Q52)</f>
        <v>0</v>
      </c>
      <c r="L52" s="135"/>
      <c r="M52" s="135"/>
      <c r="N52" s="135"/>
      <c r="O52" s="135"/>
      <c r="P52" s="136"/>
      <c r="Q52" s="135"/>
      <c r="R52" s="136"/>
      <c r="T52" s="138" t="str">
        <f t="shared" ref="T52" si="19">IF(SUM(L52:Q52)=1,((L52*0)+(M52*20)+(N52*40)+(O52*60)+(P52*80)+(Q52*100)),"")</f>
        <v/>
      </c>
      <c r="U52" s="160"/>
      <c r="V52" s="140" t="e">
        <f t="shared" si="14"/>
        <v>#DIV/0!</v>
      </c>
      <c r="W52" s="152"/>
      <c r="X52" s="48" t="e">
        <f t="shared" ref="X52" si="20">IF(R52=1,0,T52*V52)</f>
        <v>#VALUE!</v>
      </c>
      <c r="Z52" s="355"/>
      <c r="AA52" s="355"/>
      <c r="AH52" s="358" t="s">
        <v>1670</v>
      </c>
      <c r="AI52" s="358"/>
      <c r="AJ52" s="358"/>
      <c r="AK52" s="358"/>
      <c r="AL52" s="358"/>
      <c r="AM52" s="358"/>
      <c r="AN52" s="358"/>
    </row>
    <row r="53" spans="2:40" ht="48.75" customHeight="1" x14ac:dyDescent="0.25">
      <c r="B53" s="301" t="s">
        <v>483</v>
      </c>
      <c r="C53" s="157" t="s">
        <v>484</v>
      </c>
      <c r="D53" s="189"/>
      <c r="E53" s="279"/>
      <c r="F53" s="279"/>
      <c r="G53" s="278" t="s">
        <v>485</v>
      </c>
      <c r="I53" s="165"/>
      <c r="J53" s="165"/>
      <c r="K53" s="137">
        <f t="shared" ref="K53:K60" si="21">SUM(L53:Q53)</f>
        <v>0</v>
      </c>
      <c r="L53" s="135"/>
      <c r="M53" s="135"/>
      <c r="N53" s="135"/>
      <c r="O53" s="135"/>
      <c r="P53" s="136"/>
      <c r="Q53" s="135"/>
      <c r="R53" s="136"/>
      <c r="T53" s="138" t="str">
        <f t="shared" ref="T53:T60" si="22">IF(SUM(L53:Q53)=1,((L53*0)+(M53*20)+(N53*40)+(O53*60)+(P53*80)+(Q53*100)),"")</f>
        <v/>
      </c>
      <c r="U53" s="160"/>
      <c r="V53" s="140" t="e">
        <f t="shared" si="14"/>
        <v>#DIV/0!</v>
      </c>
      <c r="W53" s="152"/>
      <c r="X53" s="48" t="e">
        <f t="shared" ref="X53:X60" si="23">IF(R53=1,0,T53*V53)</f>
        <v>#VALUE!</v>
      </c>
      <c r="Z53" s="355"/>
      <c r="AA53" s="355"/>
      <c r="AH53" s="358" t="s">
        <v>1671</v>
      </c>
      <c r="AI53" s="358"/>
      <c r="AJ53" s="358"/>
      <c r="AK53" s="358"/>
      <c r="AL53" s="358"/>
      <c r="AM53" s="358"/>
      <c r="AN53" s="358"/>
    </row>
    <row r="54" spans="2:40" ht="61.5" customHeight="1" x14ac:dyDescent="0.25">
      <c r="B54" s="301">
        <v>12</v>
      </c>
      <c r="C54" s="154" t="s">
        <v>486</v>
      </c>
      <c r="D54" s="189"/>
      <c r="E54" s="279" t="s">
        <v>487</v>
      </c>
      <c r="F54" s="279"/>
      <c r="G54" s="278" t="s">
        <v>488</v>
      </c>
      <c r="I54" s="165"/>
      <c r="J54" s="137">
        <f>SUM(L54:Q54)</f>
        <v>0</v>
      </c>
      <c r="K54" s="137">
        <f t="shared" si="21"/>
        <v>0</v>
      </c>
      <c r="L54" s="135"/>
      <c r="M54" s="135"/>
      <c r="N54" s="135"/>
      <c r="O54" s="135"/>
      <c r="P54" s="136"/>
      <c r="Q54" s="135"/>
      <c r="R54" s="136"/>
      <c r="T54" s="138" t="str">
        <f t="shared" si="22"/>
        <v/>
      </c>
      <c r="U54" s="160" t="e">
        <f>1/$J$62</f>
        <v>#DIV/0!</v>
      </c>
      <c r="V54" s="140" t="e">
        <f t="shared" si="14"/>
        <v>#DIV/0!</v>
      </c>
      <c r="W54" s="199" t="e">
        <f>IF(R54=1,0,T54*U54)</f>
        <v>#VALUE!</v>
      </c>
      <c r="X54" s="48" t="e">
        <f t="shared" si="23"/>
        <v>#VALUE!</v>
      </c>
      <c r="Z54" s="355"/>
      <c r="AA54" s="355"/>
      <c r="AH54" s="358" t="s">
        <v>1672</v>
      </c>
      <c r="AI54" s="358"/>
      <c r="AJ54" s="358"/>
      <c r="AK54" s="358"/>
      <c r="AL54" s="358"/>
      <c r="AM54" s="358"/>
      <c r="AN54" s="358"/>
    </row>
    <row r="55" spans="2:40" ht="46.5" customHeight="1" x14ac:dyDescent="0.25">
      <c r="B55" s="301" t="s">
        <v>489</v>
      </c>
      <c r="C55" s="155" t="s">
        <v>490</v>
      </c>
      <c r="D55" s="189"/>
      <c r="E55" s="279" t="s">
        <v>491</v>
      </c>
      <c r="F55" s="279"/>
      <c r="G55" s="279"/>
      <c r="I55" s="165"/>
      <c r="J55" s="165"/>
      <c r="K55" s="137">
        <f t="shared" si="21"/>
        <v>0</v>
      </c>
      <c r="L55" s="135"/>
      <c r="M55" s="135"/>
      <c r="N55" s="135"/>
      <c r="O55" s="135"/>
      <c r="P55" s="136"/>
      <c r="Q55" s="135"/>
      <c r="R55" s="136"/>
      <c r="T55" s="138" t="str">
        <f t="shared" si="22"/>
        <v/>
      </c>
      <c r="U55" s="160"/>
      <c r="V55" s="140" t="e">
        <f t="shared" si="14"/>
        <v>#DIV/0!</v>
      </c>
      <c r="W55" s="152"/>
      <c r="X55" s="48" t="e">
        <f t="shared" si="23"/>
        <v>#VALUE!</v>
      </c>
      <c r="Z55" s="355"/>
      <c r="AA55" s="355"/>
      <c r="AH55" s="358" t="s">
        <v>1673</v>
      </c>
      <c r="AI55" s="358"/>
      <c r="AJ55" s="358"/>
      <c r="AK55" s="358"/>
      <c r="AL55" s="358"/>
      <c r="AM55" s="358"/>
      <c r="AN55" s="358"/>
    </row>
    <row r="56" spans="2:40" ht="49.5" customHeight="1" x14ac:dyDescent="0.25">
      <c r="B56" s="301" t="s">
        <v>492</v>
      </c>
      <c r="C56" s="156" t="s">
        <v>493</v>
      </c>
      <c r="D56" s="189"/>
      <c r="E56" s="279" t="s">
        <v>494</v>
      </c>
      <c r="F56" s="279"/>
      <c r="G56" s="278" t="s">
        <v>495</v>
      </c>
      <c r="I56" s="165"/>
      <c r="J56" s="165"/>
      <c r="K56" s="137">
        <f t="shared" si="21"/>
        <v>0</v>
      </c>
      <c r="L56" s="135"/>
      <c r="M56" s="135"/>
      <c r="N56" s="135"/>
      <c r="O56" s="135"/>
      <c r="P56" s="136"/>
      <c r="Q56" s="135"/>
      <c r="R56" s="136"/>
      <c r="T56" s="138" t="str">
        <f t="shared" si="22"/>
        <v/>
      </c>
      <c r="U56" s="160"/>
      <c r="V56" s="140" t="e">
        <f t="shared" si="14"/>
        <v>#DIV/0!</v>
      </c>
      <c r="W56" s="152"/>
      <c r="X56" s="48" t="e">
        <f t="shared" si="23"/>
        <v>#VALUE!</v>
      </c>
      <c r="Z56" s="355"/>
      <c r="AA56" s="355"/>
      <c r="AH56" s="358" t="s">
        <v>1674</v>
      </c>
      <c r="AI56" s="358"/>
      <c r="AJ56" s="358"/>
      <c r="AK56" s="358"/>
      <c r="AL56" s="358"/>
      <c r="AM56" s="358"/>
      <c r="AN56" s="358"/>
    </row>
    <row r="57" spans="2:40" ht="53.25" customHeight="1" x14ac:dyDescent="0.25">
      <c r="B57" s="301" t="s">
        <v>496</v>
      </c>
      <c r="C57" s="156" t="s">
        <v>497</v>
      </c>
      <c r="D57" s="189"/>
      <c r="E57" s="279" t="s">
        <v>498</v>
      </c>
      <c r="F57" s="279"/>
      <c r="G57" s="279"/>
      <c r="I57" s="165"/>
      <c r="J57" s="165"/>
      <c r="K57" s="137">
        <f t="shared" si="21"/>
        <v>0</v>
      </c>
      <c r="L57" s="135"/>
      <c r="M57" s="135"/>
      <c r="N57" s="135"/>
      <c r="O57" s="135"/>
      <c r="P57" s="136"/>
      <c r="Q57" s="135"/>
      <c r="R57" s="136"/>
      <c r="T57" s="138" t="str">
        <f t="shared" si="22"/>
        <v/>
      </c>
      <c r="U57" s="160"/>
      <c r="V57" s="140" t="e">
        <f t="shared" si="14"/>
        <v>#DIV/0!</v>
      </c>
      <c r="W57" s="152"/>
      <c r="X57" s="48" t="e">
        <f t="shared" si="23"/>
        <v>#VALUE!</v>
      </c>
      <c r="Z57" s="355"/>
      <c r="AA57" s="355"/>
      <c r="AH57" s="358" t="s">
        <v>1675</v>
      </c>
      <c r="AI57" s="358"/>
      <c r="AJ57" s="358"/>
      <c r="AK57" s="358"/>
      <c r="AL57" s="358"/>
      <c r="AM57" s="358"/>
      <c r="AN57" s="358"/>
    </row>
    <row r="58" spans="2:40" ht="48.75" customHeight="1" x14ac:dyDescent="0.25">
      <c r="B58" s="301" t="s">
        <v>499</v>
      </c>
      <c r="C58" s="156" t="s">
        <v>500</v>
      </c>
      <c r="D58" s="189"/>
      <c r="E58" s="279" t="s">
        <v>501</v>
      </c>
      <c r="F58" s="279"/>
      <c r="G58" s="279"/>
      <c r="I58" s="165"/>
      <c r="J58" s="165"/>
      <c r="K58" s="137">
        <f t="shared" si="21"/>
        <v>0</v>
      </c>
      <c r="L58" s="135"/>
      <c r="M58" s="135"/>
      <c r="N58" s="135"/>
      <c r="O58" s="135"/>
      <c r="P58" s="136"/>
      <c r="Q58" s="135"/>
      <c r="R58" s="136"/>
      <c r="T58" s="138" t="str">
        <f t="shared" si="22"/>
        <v/>
      </c>
      <c r="U58" s="160"/>
      <c r="V58" s="140" t="e">
        <f t="shared" si="14"/>
        <v>#DIV/0!</v>
      </c>
      <c r="W58" s="152"/>
      <c r="X58" s="48" t="e">
        <f t="shared" si="23"/>
        <v>#VALUE!</v>
      </c>
      <c r="Z58" s="355"/>
      <c r="AA58" s="355"/>
      <c r="AH58" s="358" t="s">
        <v>1676</v>
      </c>
      <c r="AI58" s="358"/>
      <c r="AJ58" s="358"/>
      <c r="AK58" s="358"/>
      <c r="AL58" s="358"/>
      <c r="AM58" s="358"/>
      <c r="AN58" s="358"/>
    </row>
    <row r="59" spans="2:40" ht="51.75" customHeight="1" x14ac:dyDescent="0.25">
      <c r="B59" s="301" t="s">
        <v>502</v>
      </c>
      <c r="C59" s="156" t="s">
        <v>503</v>
      </c>
      <c r="D59" s="189"/>
      <c r="E59" s="279" t="s">
        <v>504</v>
      </c>
      <c r="F59" s="279"/>
      <c r="G59" s="278" t="s">
        <v>505</v>
      </c>
      <c r="I59" s="165"/>
      <c r="J59" s="165"/>
      <c r="K59" s="137">
        <f t="shared" si="21"/>
        <v>0</v>
      </c>
      <c r="L59" s="135"/>
      <c r="M59" s="135"/>
      <c r="N59" s="135"/>
      <c r="O59" s="135"/>
      <c r="P59" s="136"/>
      <c r="Q59" s="135"/>
      <c r="R59" s="136"/>
      <c r="T59" s="138" t="str">
        <f t="shared" si="22"/>
        <v/>
      </c>
      <c r="U59" s="160"/>
      <c r="V59" s="140" t="e">
        <f t="shared" si="14"/>
        <v>#DIV/0!</v>
      </c>
      <c r="W59" s="152"/>
      <c r="X59" s="48" t="e">
        <f t="shared" si="23"/>
        <v>#VALUE!</v>
      </c>
      <c r="Z59" s="355"/>
      <c r="AA59" s="355"/>
      <c r="AH59" s="358" t="s">
        <v>1677</v>
      </c>
      <c r="AI59" s="358"/>
      <c r="AJ59" s="358"/>
      <c r="AK59" s="358"/>
      <c r="AL59" s="358"/>
      <c r="AM59" s="358"/>
      <c r="AN59" s="358"/>
    </row>
    <row r="60" spans="2:40" ht="63.75" customHeight="1" x14ac:dyDescent="0.25">
      <c r="B60" s="301" t="s">
        <v>506</v>
      </c>
      <c r="C60" s="157" t="s">
        <v>507</v>
      </c>
      <c r="D60" s="189"/>
      <c r="E60" s="279" t="s">
        <v>508</v>
      </c>
      <c r="F60" s="279"/>
      <c r="G60" s="279"/>
      <c r="I60" s="165"/>
      <c r="J60" s="165"/>
      <c r="K60" s="137">
        <f t="shared" si="21"/>
        <v>0</v>
      </c>
      <c r="L60" s="135"/>
      <c r="M60" s="135"/>
      <c r="N60" s="135"/>
      <c r="O60" s="135"/>
      <c r="P60" s="136"/>
      <c r="Q60" s="135"/>
      <c r="R60" s="136"/>
      <c r="T60" s="138" t="str">
        <f t="shared" si="22"/>
        <v/>
      </c>
      <c r="U60" s="160"/>
      <c r="V60" s="140" t="e">
        <f t="shared" si="14"/>
        <v>#DIV/0!</v>
      </c>
      <c r="W60" s="152"/>
      <c r="X60" s="48" t="e">
        <f t="shared" si="23"/>
        <v>#VALUE!</v>
      </c>
      <c r="Z60" s="355"/>
      <c r="AA60" s="355"/>
      <c r="AH60" s="358" t="s">
        <v>1678</v>
      </c>
      <c r="AI60" s="358"/>
      <c r="AJ60" s="358"/>
      <c r="AK60" s="358"/>
      <c r="AL60" s="358"/>
      <c r="AM60" s="358"/>
      <c r="AN60" s="358"/>
    </row>
    <row r="61" spans="2:40" x14ac:dyDescent="0.25">
      <c r="C61" s="165"/>
      <c r="G61" s="116"/>
    </row>
    <row r="62" spans="2:40" x14ac:dyDescent="0.25">
      <c r="C62" s="165"/>
      <c r="J62" s="163">
        <f>SUM(J10:J60)</f>
        <v>0</v>
      </c>
      <c r="K62" s="163">
        <f>SUM(K10:K60)</f>
        <v>0</v>
      </c>
      <c r="S62" s="131" t="s">
        <v>509</v>
      </c>
      <c r="T62" s="142">
        <f>SUMIF(J62,12-W64,W62)</f>
        <v>0</v>
      </c>
      <c r="W62" s="184" t="e">
        <f>SUM(W10:W60)</f>
        <v>#VALUE!</v>
      </c>
      <c r="X62" s="184" t="e">
        <f>SUM(X10:X60)</f>
        <v>#VALUE!</v>
      </c>
    </row>
    <row r="63" spans="2:40" x14ac:dyDescent="0.25">
      <c r="C63" s="165"/>
      <c r="S63" s="131" t="s">
        <v>510</v>
      </c>
      <c r="T63" s="142">
        <f>SUMIF(K62,51-W65,X62)</f>
        <v>0</v>
      </c>
      <c r="Y63" s="141"/>
    </row>
    <row r="64" spans="2:40" x14ac:dyDescent="0.25">
      <c r="C64" s="165"/>
      <c r="V64" s="163" t="s">
        <v>517</v>
      </c>
      <c r="W64" s="163">
        <f>SUM(R10,R12,R14,R16,R17,R25,R26,R34,R41,R48,R51,R54)</f>
        <v>0</v>
      </c>
      <c r="Y64" s="141"/>
    </row>
    <row r="65" spans="3:33" x14ac:dyDescent="0.25">
      <c r="C65" s="165"/>
      <c r="V65" s="163" t="s">
        <v>518</v>
      </c>
      <c r="W65" s="163">
        <f>SUM(R10:R60)</f>
        <v>0</v>
      </c>
    </row>
    <row r="66" spans="3:33" ht="13.5" customHeight="1" x14ac:dyDescent="0.25">
      <c r="C66" s="165"/>
    </row>
    <row r="67" spans="3:33" x14ac:dyDescent="0.25">
      <c r="C67" s="165"/>
    </row>
    <row r="74" spans="3:33" ht="22.5" customHeight="1" x14ac:dyDescent="0.25">
      <c r="AB74" s="164"/>
      <c r="AC74" s="164"/>
      <c r="AD74" s="164"/>
    </row>
    <row r="76" spans="3:33" ht="15" customHeight="1" x14ac:dyDescent="0.25">
      <c r="AB76" s="164"/>
      <c r="AC76" s="164"/>
      <c r="AD76" s="164"/>
      <c r="AE76" s="164"/>
      <c r="AF76" s="164"/>
      <c r="AG76" s="164"/>
    </row>
  </sheetData>
  <sheetProtection formatCells="0" formatColumns="0" formatRows="0" insertColumns="0" insertRows="0" insertHyperlinks="0" deleteColumns="0" deleteRows="0" sort="0" autoFilter="0" pivotTables="0"/>
  <mergeCells count="108">
    <mergeCell ref="C6:T6"/>
    <mergeCell ref="Z22:AA22"/>
    <mergeCell ref="Z23:AA23"/>
    <mergeCell ref="Z24:AA24"/>
    <mergeCell ref="Z26:AA26"/>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2:AA52"/>
    <mergeCell ref="Z38:AA38"/>
    <mergeCell ref="Z39:AA39"/>
    <mergeCell ref="Z40:AA40"/>
    <mergeCell ref="Z41:AA41"/>
    <mergeCell ref="Z28:AA28"/>
    <mergeCell ref="Z47:AA47"/>
    <mergeCell ref="Z32:AA32"/>
    <mergeCell ref="Z33:AA33"/>
    <mergeCell ref="Z34:AA34"/>
    <mergeCell ref="Z35:AA35"/>
    <mergeCell ref="Z36:AA36"/>
    <mergeCell ref="Z48:AA48"/>
    <mergeCell ref="Z49:AA49"/>
    <mergeCell ref="Z50:AA50"/>
    <mergeCell ref="Z51:AA51"/>
    <mergeCell ref="Z44:AA44"/>
    <mergeCell ref="Z45:AA45"/>
    <mergeCell ref="Z46:AA46"/>
    <mergeCell ref="Z29:AA29"/>
    <mergeCell ref="Z30:AA30"/>
    <mergeCell ref="Z31:AA31"/>
    <mergeCell ref="Z43:AA43"/>
    <mergeCell ref="Z42:AA42"/>
    <mergeCell ref="Z37:AA37"/>
    <mergeCell ref="J7:R7"/>
    <mergeCell ref="C1:W1"/>
    <mergeCell ref="C2:V2"/>
    <mergeCell ref="C3:V3"/>
    <mergeCell ref="E7:E8"/>
    <mergeCell ref="G7:G8"/>
    <mergeCell ref="C7:C8"/>
    <mergeCell ref="T7:V7"/>
    <mergeCell ref="L5:AD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zoomScale="90" zoomScaleNormal="90" workbookViewId="0">
      <pane ySplit="8" topLeftCell="A9" activePane="bottomLeft" state="frozen"/>
      <selection pane="bottomLeft" activeCell="AG10" sqref="AG10:AM10"/>
    </sheetView>
  </sheetViews>
  <sheetFormatPr defaultRowHeight="15" outlineLevelCol="1" x14ac:dyDescent="0.25"/>
  <cols>
    <col min="1" max="1" width="1.7109375" style="163" customWidth="1"/>
    <col min="2" max="2" width="4.85546875" style="163" customWidth="1"/>
    <col min="3" max="3" width="65.85546875" style="163" customWidth="1"/>
    <col min="4" max="4" width="2.5703125" style="163" customWidth="1" outlineLevel="1"/>
    <col min="5" max="5" width="6" style="163" customWidth="1" outlineLevel="1"/>
    <col min="6" max="6" width="2.5703125" style="163" customWidth="1" outlineLevel="1"/>
    <col min="7" max="7" width="5.2851562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6.85546875" style="163" customWidth="1"/>
    <col min="19" max="19" width="13.28515625" style="163" customWidth="1"/>
    <col min="20" max="20" width="8.28515625" style="163" hidden="1" customWidth="1"/>
    <col min="21" max="21" width="9.7109375"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6.75" customHeight="1" x14ac:dyDescent="0.25">
      <c r="B1" s="185"/>
      <c r="C1" s="363" t="s">
        <v>519</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1679</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1680</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66"/>
      <c r="J5" s="366"/>
      <c r="K5" s="366"/>
      <c r="L5" s="366"/>
      <c r="M5" s="366"/>
      <c r="N5" s="366"/>
      <c r="O5" s="366"/>
      <c r="P5" s="366"/>
      <c r="Q5" s="366"/>
      <c r="R5" s="366"/>
      <c r="S5" s="366"/>
      <c r="T5" s="366"/>
      <c r="U5" s="366"/>
      <c r="V5" s="366"/>
      <c r="W5" s="366"/>
      <c r="X5" s="366"/>
      <c r="Y5" s="366"/>
      <c r="Z5" s="366"/>
      <c r="AA5" s="366"/>
      <c r="AB5" s="366"/>
      <c r="AC5" s="366"/>
    </row>
    <row r="6" spans="2:39"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row>
    <row r="7" spans="2:39" s="166" customFormat="1" ht="37.5" customHeight="1" x14ac:dyDescent="0.25">
      <c r="B7" s="181"/>
      <c r="C7" s="356" t="s">
        <v>520</v>
      </c>
      <c r="D7" s="338"/>
      <c r="E7" s="359" t="s">
        <v>521</v>
      </c>
      <c r="F7" s="339"/>
      <c r="G7" s="359" t="s">
        <v>522</v>
      </c>
      <c r="H7" s="169"/>
      <c r="I7" s="361" t="s">
        <v>1694</v>
      </c>
      <c r="J7" s="362"/>
      <c r="K7" s="362"/>
      <c r="L7" s="362"/>
      <c r="M7" s="362"/>
      <c r="N7" s="362"/>
      <c r="O7" s="362"/>
      <c r="P7" s="362"/>
      <c r="Q7" s="362"/>
      <c r="R7" s="169"/>
      <c r="S7" s="360" t="s">
        <v>523</v>
      </c>
      <c r="T7" s="360"/>
      <c r="U7" s="360"/>
      <c r="V7" s="170"/>
      <c r="W7" s="170"/>
      <c r="X7" s="170"/>
      <c r="Y7" s="170"/>
      <c r="AG7" s="356" t="s">
        <v>524</v>
      </c>
      <c r="AH7" s="356"/>
      <c r="AI7" s="356"/>
      <c r="AJ7" s="356"/>
      <c r="AK7" s="356"/>
      <c r="AL7" s="356"/>
      <c r="AM7" s="356"/>
    </row>
    <row r="8" spans="2:39" s="166" customFormat="1" ht="80.25" customHeight="1" x14ac:dyDescent="0.25">
      <c r="B8" s="181"/>
      <c r="C8" s="356"/>
      <c r="D8" s="338"/>
      <c r="E8" s="359"/>
      <c r="F8" s="340"/>
      <c r="G8" s="359"/>
      <c r="H8" s="171"/>
      <c r="I8" s="172" t="s">
        <v>550</v>
      </c>
      <c r="J8" s="172" t="s">
        <v>551</v>
      </c>
      <c r="K8" s="192">
        <v>0</v>
      </c>
      <c r="L8" s="192">
        <v>0.2</v>
      </c>
      <c r="M8" s="192">
        <v>0.4</v>
      </c>
      <c r="N8" s="192">
        <v>0.6</v>
      </c>
      <c r="O8" s="192">
        <v>0.8</v>
      </c>
      <c r="P8" s="192">
        <v>1</v>
      </c>
      <c r="Q8" s="193" t="s">
        <v>525</v>
      </c>
      <c r="S8" s="174"/>
      <c r="T8" s="174" t="s">
        <v>552</v>
      </c>
      <c r="U8" s="173" t="s">
        <v>553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554</v>
      </c>
      <c r="W9" s="163" t="s">
        <v>555</v>
      </c>
      <c r="Y9" s="131" t="s">
        <v>526</v>
      </c>
    </row>
    <row r="10" spans="2:39" ht="57" customHeight="1" x14ac:dyDescent="0.45">
      <c r="B10" s="301">
        <v>1</v>
      </c>
      <c r="C10" s="154" t="s">
        <v>527</v>
      </c>
      <c r="D10" s="139"/>
      <c r="E10" s="283" t="s">
        <v>528</v>
      </c>
      <c r="F10" s="139"/>
      <c r="G10" s="204"/>
      <c r="H10" s="165"/>
      <c r="I10" s="137">
        <f>SUM(K10:P10)</f>
        <v>0</v>
      </c>
      <c r="J10" s="137">
        <f t="shared" ref="J10" si="0">SUM(K10:P10)</f>
        <v>0</v>
      </c>
      <c r="K10" s="135"/>
      <c r="L10" s="135"/>
      <c r="M10" s="135"/>
      <c r="N10" s="135"/>
      <c r="O10" s="136"/>
      <c r="P10" s="197"/>
      <c r="Q10" s="136"/>
      <c r="S10" s="138" t="str">
        <f>IF(SUM(K10:P10)=1,((K10*0)+(L10*20)+(M10*40)+(N10*60)+(O10*80)+(P10*100)),"")</f>
        <v/>
      </c>
      <c r="T10" s="160" t="e">
        <f>1/$I$19</f>
        <v>#DIV/0!</v>
      </c>
      <c r="U10" s="140" t="e">
        <f t="shared" ref="U10" si="1">1/$J$19</f>
        <v>#DIV/0!</v>
      </c>
      <c r="V10" s="152" t="e">
        <f>IF(Q10=1,0,S10*T10)</f>
        <v>#VALUE!</v>
      </c>
      <c r="W10" s="48" t="e">
        <f>IF(Q10=1,0,S10*U10)</f>
        <v>#VALUE!</v>
      </c>
      <c r="Y10" s="355"/>
      <c r="Z10" s="355"/>
      <c r="AG10" s="358" t="s">
        <v>1681</v>
      </c>
      <c r="AH10" s="358"/>
      <c r="AI10" s="358"/>
      <c r="AJ10" s="358"/>
      <c r="AK10" s="358"/>
      <c r="AL10" s="358"/>
      <c r="AM10" s="358"/>
    </row>
    <row r="11" spans="2:39" ht="47.25" customHeight="1" x14ac:dyDescent="0.25">
      <c r="B11" s="301" t="s">
        <v>529</v>
      </c>
      <c r="C11" s="158" t="s">
        <v>530</v>
      </c>
      <c r="D11" s="189"/>
      <c r="E11" s="279" t="s">
        <v>531</v>
      </c>
      <c r="F11" s="279"/>
      <c r="G11" s="279"/>
      <c r="H11" s="165"/>
      <c r="I11" s="165"/>
      <c r="J11" s="137">
        <f t="shared" ref="J11" si="2">SUM(K11:P11)</f>
        <v>0</v>
      </c>
      <c r="K11" s="135"/>
      <c r="L11" s="135"/>
      <c r="M11" s="135"/>
      <c r="N11" s="135"/>
      <c r="O11" s="136"/>
      <c r="P11" s="135"/>
      <c r="Q11" s="136"/>
      <c r="S11" s="138" t="str">
        <f>IF(SUM(K11:P11)=1,((K11*0)+(L11*20)+(M11*40)+(N11*60)+(O11*80)+(P11*100)),"")</f>
        <v/>
      </c>
      <c r="T11" s="160"/>
      <c r="U11" s="140" t="e">
        <f t="shared" ref="U11" si="3">1/$J$19</f>
        <v>#DIV/0!</v>
      </c>
      <c r="V11" s="152"/>
      <c r="W11" s="48" t="e">
        <f>IF(Q11=1,0,S11*U11)</f>
        <v>#VALUE!</v>
      </c>
      <c r="Y11" s="355"/>
      <c r="Z11" s="355"/>
      <c r="AF11" s="308"/>
      <c r="AG11" s="357" t="s">
        <v>1682</v>
      </c>
      <c r="AH11" s="357"/>
      <c r="AI11" s="357"/>
      <c r="AJ11" s="357"/>
      <c r="AK11" s="357"/>
      <c r="AL11" s="357"/>
      <c r="AM11" s="357"/>
    </row>
    <row r="12" spans="2:39" ht="63" customHeight="1" x14ac:dyDescent="0.45">
      <c r="B12" s="301">
        <v>2</v>
      </c>
      <c r="C12" s="154" t="s">
        <v>532</v>
      </c>
      <c r="D12" s="139"/>
      <c r="E12" s="283" t="s">
        <v>533</v>
      </c>
      <c r="F12" s="139"/>
      <c r="G12" s="204"/>
      <c r="H12" s="165"/>
      <c r="I12" s="137">
        <f>SUM(K12:P12)</f>
        <v>0</v>
      </c>
      <c r="J12" s="137">
        <f t="shared" ref="J12:J17" si="4">SUM(K12:P12)</f>
        <v>0</v>
      </c>
      <c r="K12" s="135"/>
      <c r="L12" s="135"/>
      <c r="M12" s="135"/>
      <c r="N12" s="135"/>
      <c r="O12" s="136"/>
      <c r="P12" s="135"/>
      <c r="Q12" s="136"/>
      <c r="S12" s="138" t="str">
        <f t="shared" ref="S12" si="5">IF(SUM(K12:P12)=1,((K12*0)+(L12*20)+(M12*40)+(N12*60)+(O12*80)+(P12*100)),"")</f>
        <v/>
      </c>
      <c r="T12" s="160" t="e">
        <f>1/$I$19</f>
        <v>#DIV/0!</v>
      </c>
      <c r="U12" s="140" t="e">
        <f t="shared" ref="U12:U17" si="6">1/$J$19</f>
        <v>#DIV/0!</v>
      </c>
      <c r="V12" s="152" t="e">
        <f>IF(Q12=1,0,S12*T12)</f>
        <v>#VALUE!</v>
      </c>
      <c r="W12" s="48" t="e">
        <f t="shared" ref="W12" si="7">IF(Q12=1,0,S12*U12)</f>
        <v>#VALUE!</v>
      </c>
      <c r="Y12" s="355"/>
      <c r="Z12" s="355"/>
      <c r="AG12" s="358" t="s">
        <v>1683</v>
      </c>
      <c r="AH12" s="358"/>
      <c r="AI12" s="358"/>
      <c r="AJ12" s="358"/>
      <c r="AK12" s="358"/>
      <c r="AL12" s="358"/>
      <c r="AM12" s="358"/>
    </row>
    <row r="13" spans="2:39" ht="48" customHeight="1" collapsed="1" x14ac:dyDescent="0.45">
      <c r="B13" s="301" t="s">
        <v>534</v>
      </c>
      <c r="C13" s="155" t="s">
        <v>535</v>
      </c>
      <c r="D13" s="139"/>
      <c r="E13" s="283" t="s">
        <v>536</v>
      </c>
      <c r="F13" s="139"/>
      <c r="G13" s="204"/>
      <c r="H13" s="165"/>
      <c r="I13" s="165"/>
      <c r="J13" s="137">
        <f t="shared" si="4"/>
        <v>0</v>
      </c>
      <c r="K13" s="135"/>
      <c r="L13" s="135"/>
      <c r="M13" s="135"/>
      <c r="N13" s="135"/>
      <c r="O13" s="136"/>
      <c r="P13" s="135"/>
      <c r="Q13" s="136"/>
      <c r="S13" s="138" t="str">
        <f>IF(SUM(K13:P13)=1,((K13*0)+(L13*20)+(M13*40)+(N13*60)+(O13*80)+(P13*100)),"")</f>
        <v/>
      </c>
      <c r="T13" s="160"/>
      <c r="U13" s="140" t="e">
        <f t="shared" si="6"/>
        <v>#DIV/0!</v>
      </c>
      <c r="V13" s="152"/>
      <c r="W13" s="48" t="e">
        <f>IF(Q13=1,0,S13*U13)</f>
        <v>#VALUE!</v>
      </c>
      <c r="Y13" s="355"/>
      <c r="Z13" s="355"/>
      <c r="AG13" s="358" t="s">
        <v>1684</v>
      </c>
      <c r="AH13" s="358"/>
      <c r="AI13" s="358"/>
      <c r="AJ13" s="358"/>
      <c r="AK13" s="358"/>
      <c r="AL13" s="358"/>
      <c r="AM13" s="358"/>
    </row>
    <row r="14" spans="2:39" ht="49.5" customHeight="1" collapsed="1" x14ac:dyDescent="0.25">
      <c r="B14" s="301" t="s">
        <v>537</v>
      </c>
      <c r="C14" s="156" t="s">
        <v>538</v>
      </c>
      <c r="D14" s="128"/>
      <c r="E14" s="283" t="s">
        <v>539</v>
      </c>
      <c r="F14" s="128"/>
      <c r="G14" s="205"/>
      <c r="H14" s="165"/>
      <c r="I14" s="165"/>
      <c r="J14" s="137">
        <f t="shared" si="4"/>
        <v>0</v>
      </c>
      <c r="K14" s="135"/>
      <c r="L14" s="135"/>
      <c r="M14" s="135"/>
      <c r="N14" s="135"/>
      <c r="O14" s="136"/>
      <c r="P14" s="135"/>
      <c r="Q14" s="136"/>
      <c r="S14" s="138" t="str">
        <f>IF(SUM(K14:P14)=1,((K14*0)+(L14*20)+(M14*40)+(N14*60)+(O14*80)+(P14*100)),"")</f>
        <v/>
      </c>
      <c r="T14" s="160"/>
      <c r="U14" s="140" t="e">
        <f t="shared" si="6"/>
        <v>#DIV/0!</v>
      </c>
      <c r="V14" s="152"/>
      <c r="W14" s="48" t="e">
        <f>IF(Q14=1,0,S14*U14)</f>
        <v>#VALUE!</v>
      </c>
      <c r="Y14" s="355"/>
      <c r="Z14" s="355"/>
      <c r="AG14" s="358" t="s">
        <v>1685</v>
      </c>
      <c r="AH14" s="358"/>
      <c r="AI14" s="358"/>
      <c r="AJ14" s="358"/>
      <c r="AK14" s="358"/>
      <c r="AL14" s="358"/>
      <c r="AM14" s="358"/>
    </row>
    <row r="15" spans="2:39" ht="49.5" customHeight="1" x14ac:dyDescent="0.25">
      <c r="B15" s="301" t="s">
        <v>540</v>
      </c>
      <c r="C15" s="156" t="s">
        <v>541</v>
      </c>
      <c r="D15" s="128"/>
      <c r="E15" s="283" t="s">
        <v>542</v>
      </c>
      <c r="F15" s="128"/>
      <c r="G15" s="205"/>
      <c r="H15" s="165"/>
      <c r="I15" s="165"/>
      <c r="J15" s="137">
        <f t="shared" si="4"/>
        <v>0</v>
      </c>
      <c r="K15" s="135"/>
      <c r="L15" s="135"/>
      <c r="M15" s="135"/>
      <c r="N15" s="135"/>
      <c r="O15" s="136"/>
      <c r="P15" s="135"/>
      <c r="Q15" s="136"/>
      <c r="S15" s="138" t="str">
        <f>IF(SUM(K15:P15)=1,((K15*0)+(L15*20)+(M15*40)+(N15*60)+(O15*80)+(P15*100)),"")</f>
        <v/>
      </c>
      <c r="T15" s="160"/>
      <c r="U15" s="140" t="e">
        <f t="shared" si="6"/>
        <v>#DIV/0!</v>
      </c>
      <c r="V15" s="152"/>
      <c r="W15" s="48" t="e">
        <f>IF(Q15=1,0,S15*U15)</f>
        <v>#VALUE!</v>
      </c>
      <c r="Y15" s="355"/>
      <c r="Z15" s="355"/>
      <c r="AG15" s="358" t="s">
        <v>1686</v>
      </c>
      <c r="AH15" s="358"/>
      <c r="AI15" s="358"/>
      <c r="AJ15" s="358"/>
      <c r="AK15" s="358"/>
      <c r="AL15" s="358"/>
      <c r="AM15" s="358"/>
    </row>
    <row r="16" spans="2:39" ht="51.75" customHeight="1" x14ac:dyDescent="0.25">
      <c r="B16" s="301" t="s">
        <v>543</v>
      </c>
      <c r="C16" s="157" t="s">
        <v>544</v>
      </c>
      <c r="D16" s="128"/>
      <c r="E16" s="283" t="s">
        <v>545</v>
      </c>
      <c r="F16" s="128"/>
      <c r="G16" s="205"/>
      <c r="H16" s="165"/>
      <c r="I16" s="165"/>
      <c r="J16" s="137">
        <f t="shared" si="4"/>
        <v>0</v>
      </c>
      <c r="K16" s="135"/>
      <c r="L16" s="135"/>
      <c r="M16" s="135"/>
      <c r="N16" s="135"/>
      <c r="O16" s="136"/>
      <c r="P16" s="135"/>
      <c r="Q16" s="136"/>
      <c r="S16" s="138" t="str">
        <f>IF(SUM(K16:P16)=1,((K16*0)+(L16*20)+(M16*40)+(N16*60)+(O16*80)+(P16*100)),"")</f>
        <v/>
      </c>
      <c r="T16" s="160"/>
      <c r="U16" s="140" t="e">
        <f t="shared" si="6"/>
        <v>#DIV/0!</v>
      </c>
      <c r="W16" s="48" t="e">
        <f>IF(Q16=1,0,S16*U16)</f>
        <v>#VALUE!</v>
      </c>
      <c r="Y16" s="355"/>
      <c r="Z16" s="355"/>
      <c r="AG16" s="358" t="s">
        <v>1687</v>
      </c>
      <c r="AH16" s="358"/>
      <c r="AI16" s="358"/>
      <c r="AJ16" s="358"/>
      <c r="AK16" s="358"/>
      <c r="AL16" s="358"/>
      <c r="AM16" s="358"/>
    </row>
    <row r="17" spans="2:29" ht="45.75" customHeight="1" x14ac:dyDescent="0.25">
      <c r="B17" s="301">
        <v>3</v>
      </c>
      <c r="C17" s="154" t="s">
        <v>546</v>
      </c>
      <c r="D17" s="128"/>
      <c r="E17" s="283" t="s">
        <v>547</v>
      </c>
      <c r="F17" s="128"/>
      <c r="G17" s="205"/>
      <c r="H17" s="165"/>
      <c r="I17" s="137">
        <f>SUM(K17:P17)</f>
        <v>0</v>
      </c>
      <c r="J17" s="137">
        <f t="shared" si="4"/>
        <v>0</v>
      </c>
      <c r="K17" s="135"/>
      <c r="L17" s="135"/>
      <c r="M17" s="135"/>
      <c r="N17" s="135"/>
      <c r="O17" s="136"/>
      <c r="P17" s="135"/>
      <c r="Q17" s="136"/>
      <c r="S17" s="138" t="str">
        <f>IF(SUM(K17:P17)=1,((K17*0)+(L17*20)+(M17*40)+(N17*60)+(O17*80)+(P17*100)),"")</f>
        <v/>
      </c>
      <c r="T17" s="160" t="e">
        <f>1/$I$19</f>
        <v>#DIV/0!</v>
      </c>
      <c r="U17" s="140" t="e">
        <f t="shared" si="6"/>
        <v>#DIV/0!</v>
      </c>
      <c r="V17" s="152" t="e">
        <f>IF(Q17=1,0,S17*T17)</f>
        <v>#VALUE!</v>
      </c>
      <c r="W17" s="48" t="e">
        <f>IF(Q17=1,0,S17*U17)</f>
        <v>#VALUE!</v>
      </c>
      <c r="Y17" s="355"/>
      <c r="Z17" s="355"/>
    </row>
    <row r="18" spans="2:29" x14ac:dyDescent="0.25">
      <c r="C18" s="165"/>
    </row>
    <row r="19" spans="2:29" ht="12.75" customHeight="1" x14ac:dyDescent="0.25">
      <c r="C19" s="165"/>
      <c r="I19" s="163">
        <f>SUM(I10:I17)</f>
        <v>0</v>
      </c>
      <c r="J19" s="163">
        <f>SUM(J10:J17)</f>
        <v>0</v>
      </c>
      <c r="R19" s="131" t="s">
        <v>548</v>
      </c>
      <c r="S19" s="142">
        <f>SUMIF(I19,3-V21,V19)</f>
        <v>0</v>
      </c>
      <c r="V19" s="184" t="e">
        <f>SUM(V10:V17)</f>
        <v>#VALUE!</v>
      </c>
      <c r="W19" s="184" t="e">
        <f>SUM(W10:W17)</f>
        <v>#VALUE!</v>
      </c>
    </row>
    <row r="20" spans="2:29" x14ac:dyDescent="0.25">
      <c r="C20" s="165"/>
      <c r="R20" s="131" t="s">
        <v>549</v>
      </c>
      <c r="S20" s="142">
        <f>SUMIF(J19,8-V22,W19)</f>
        <v>0</v>
      </c>
      <c r="X20" s="141"/>
    </row>
    <row r="21" spans="2:29" x14ac:dyDescent="0.25">
      <c r="C21" s="165"/>
      <c r="U21" s="163" t="s">
        <v>556</v>
      </c>
      <c r="V21" s="163">
        <f>SUM(Q10,Q12,Q17)</f>
        <v>0</v>
      </c>
      <c r="X21" s="141"/>
    </row>
    <row r="22" spans="2:29" x14ac:dyDescent="0.25">
      <c r="C22" s="165"/>
      <c r="U22" s="163" t="s">
        <v>557</v>
      </c>
      <c r="V22" s="163">
        <f>SUM(Q10:Q17)</f>
        <v>0</v>
      </c>
    </row>
    <row r="23" spans="2:29" ht="13.5" customHeight="1" x14ac:dyDescent="0.25">
      <c r="C23" s="165"/>
    </row>
    <row r="24" spans="2:29" x14ac:dyDescent="0.25">
      <c r="C24" s="165"/>
    </row>
    <row r="31" spans="2:29" ht="22.5" customHeight="1" x14ac:dyDescent="0.25">
      <c r="AA31" s="164"/>
      <c r="AB31" s="164"/>
      <c r="AC31" s="164"/>
    </row>
    <row r="33" spans="27:32" ht="15" customHeight="1" x14ac:dyDescent="0.25">
      <c r="AA33" s="164"/>
      <c r="AB33" s="164"/>
      <c r="AC33" s="164"/>
      <c r="AD33" s="164"/>
      <c r="AE33" s="164"/>
      <c r="AF33" s="164"/>
    </row>
  </sheetData>
  <sheetProtection formatCells="0" formatColumns="0" formatRows="0" insertColumns="0" insertRows="0" insertHyperlinks="0" deleteColumns="0" deleteRows="0" sort="0" autoFilter="0" pivotTables="0"/>
  <mergeCells count="26">
    <mergeCell ref="Y17:Z17"/>
    <mergeCell ref="Y10:Z10"/>
    <mergeCell ref="Y12:Z12"/>
    <mergeCell ref="Y13:Z13"/>
    <mergeCell ref="Y14:Z14"/>
    <mergeCell ref="Y15:Z15"/>
    <mergeCell ref="Y16:Z16"/>
    <mergeCell ref="Y11:Z11"/>
    <mergeCell ref="I7:Q7"/>
    <mergeCell ref="C1:U1"/>
    <mergeCell ref="C2:U2"/>
    <mergeCell ref="C3:U3"/>
    <mergeCell ref="E7:E8"/>
    <mergeCell ref="G7:G8"/>
    <mergeCell ref="C7:C8"/>
    <mergeCell ref="S7:U7"/>
    <mergeCell ref="I5:AC5"/>
    <mergeCell ref="C6:S6"/>
    <mergeCell ref="AG16:AM16"/>
    <mergeCell ref="AG7:AM8"/>
    <mergeCell ref="AG10:AM10"/>
    <mergeCell ref="AG12:AM12"/>
    <mergeCell ref="AG13:AM13"/>
    <mergeCell ref="AG14:AM14"/>
    <mergeCell ref="AG15:AM15"/>
    <mergeCell ref="AG11:AM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zoomScale="90" zoomScaleNormal="90" zoomScaleSheetLayoutView="90" workbookViewId="0">
      <pane ySplit="8" topLeftCell="A9" activePane="bottomLeft" state="frozen"/>
      <selection activeCell="D1" sqref="D1"/>
      <selection pane="bottomLeft" activeCell="A12" sqref="A12:XFD12"/>
    </sheetView>
  </sheetViews>
  <sheetFormatPr defaultRowHeight="15" outlineLevelCol="1" x14ac:dyDescent="0.25"/>
  <cols>
    <col min="1" max="1" width="2" style="163" customWidth="1"/>
    <col min="2" max="2" width="4.5703125" style="163" customWidth="1"/>
    <col min="3" max="3" width="65.85546875" style="163" customWidth="1"/>
    <col min="4" max="4" width="2.5703125" style="163" customWidth="1" outlineLevel="1"/>
    <col min="5" max="5" width="5.28515625" style="163" customWidth="1" outlineLevel="1"/>
    <col min="6" max="6" width="2.5703125" style="163" customWidth="1" outlineLevel="1"/>
    <col min="7" max="7" width="5.710937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8.28515625" style="163" customWidth="1"/>
    <col min="19" max="19" width="13.28515625" style="163" customWidth="1"/>
    <col min="20" max="20" width="8.28515625" style="163" hidden="1" customWidth="1"/>
    <col min="21" max="21" width="9.85546875" style="163" hidden="1" customWidth="1"/>
    <col min="22" max="22" width="10.42578125" style="163" hidden="1" customWidth="1"/>
    <col min="23" max="23" width="9"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0" customHeight="1" x14ac:dyDescent="0.25">
      <c r="B1" s="185"/>
      <c r="C1" s="363" t="s">
        <v>558</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1688</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1689</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02"/>
      <c r="J5" s="302"/>
      <c r="K5" s="364"/>
      <c r="L5" s="364"/>
      <c r="M5" s="364"/>
      <c r="N5" s="364"/>
      <c r="O5" s="364"/>
      <c r="P5" s="364"/>
      <c r="Q5" s="364"/>
      <c r="R5" s="364"/>
      <c r="S5" s="364"/>
      <c r="T5" s="364"/>
      <c r="U5" s="364"/>
      <c r="V5" s="364"/>
      <c r="W5" s="364"/>
      <c r="X5" s="364"/>
      <c r="Y5" s="364"/>
      <c r="Z5" s="364"/>
      <c r="AA5" s="364"/>
      <c r="AB5" s="364"/>
      <c r="AC5" s="364"/>
    </row>
    <row r="6" spans="2:39"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row>
    <row r="7" spans="2:39" s="166" customFormat="1" ht="37.5" customHeight="1" x14ac:dyDescent="0.25">
      <c r="B7" s="181"/>
      <c r="C7" s="356" t="s">
        <v>559</v>
      </c>
      <c r="D7" s="338"/>
      <c r="E7" s="359" t="s">
        <v>560</v>
      </c>
      <c r="F7" s="339"/>
      <c r="G7" s="359" t="s">
        <v>561</v>
      </c>
      <c r="H7" s="169"/>
      <c r="I7" s="361" t="s">
        <v>1694</v>
      </c>
      <c r="J7" s="362"/>
      <c r="K7" s="362"/>
      <c r="L7" s="362"/>
      <c r="M7" s="362"/>
      <c r="N7" s="362"/>
      <c r="O7" s="362"/>
      <c r="P7" s="362"/>
      <c r="Q7" s="362"/>
      <c r="R7" s="169"/>
      <c r="S7" s="360" t="s">
        <v>562</v>
      </c>
      <c r="T7" s="360"/>
      <c r="U7" s="360"/>
      <c r="V7" s="170"/>
      <c r="W7" s="170"/>
      <c r="X7" s="170"/>
      <c r="Y7" s="170"/>
      <c r="AG7" s="356" t="s">
        <v>563</v>
      </c>
      <c r="AH7" s="356"/>
      <c r="AI7" s="356"/>
      <c r="AJ7" s="356"/>
      <c r="AK7" s="356"/>
      <c r="AL7" s="356"/>
      <c r="AM7" s="356"/>
    </row>
    <row r="8" spans="2:39" s="166" customFormat="1" ht="80.25" customHeight="1" x14ac:dyDescent="0.25">
      <c r="B8" s="181"/>
      <c r="C8" s="356"/>
      <c r="D8" s="338"/>
      <c r="E8" s="359"/>
      <c r="F8" s="340"/>
      <c r="G8" s="359"/>
      <c r="H8" s="171"/>
      <c r="I8" s="172" t="s">
        <v>580</v>
      </c>
      <c r="J8" s="172" t="s">
        <v>581</v>
      </c>
      <c r="K8" s="192">
        <v>0</v>
      </c>
      <c r="L8" s="192">
        <v>0.2</v>
      </c>
      <c r="M8" s="192">
        <v>0.4</v>
      </c>
      <c r="N8" s="192">
        <v>0.6</v>
      </c>
      <c r="O8" s="192">
        <v>0.8</v>
      </c>
      <c r="P8" s="192">
        <v>1</v>
      </c>
      <c r="Q8" s="193" t="s">
        <v>564</v>
      </c>
      <c r="S8" s="174"/>
      <c r="T8" s="174" t="s">
        <v>582</v>
      </c>
      <c r="U8" s="173" t="s">
        <v>583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584</v>
      </c>
      <c r="W9" s="163" t="s">
        <v>585</v>
      </c>
      <c r="Y9" s="131" t="s">
        <v>565</v>
      </c>
    </row>
    <row r="10" spans="2:39" ht="99.75" customHeight="1" x14ac:dyDescent="0.45">
      <c r="B10" s="301">
        <v>1</v>
      </c>
      <c r="C10" s="154" t="s">
        <v>566</v>
      </c>
      <c r="D10" s="139"/>
      <c r="E10" s="285" t="s">
        <v>567</v>
      </c>
      <c r="F10" s="139"/>
      <c r="G10" s="204"/>
      <c r="H10" s="165"/>
      <c r="I10" s="137">
        <f>SUM(K10:P10)</f>
        <v>0</v>
      </c>
      <c r="J10" s="137">
        <f>SUM(K10:P10)</f>
        <v>0</v>
      </c>
      <c r="K10" s="135"/>
      <c r="L10" s="135"/>
      <c r="M10" s="135"/>
      <c r="N10" s="135"/>
      <c r="O10" s="136"/>
      <c r="P10" s="197"/>
      <c r="Q10" s="136"/>
      <c r="S10" s="138" t="str">
        <f>IF(SUM(K10:P10)=1,((K10*0)+(L10*20)+(M10*40)+(N10*60)+(O10*80)+(P10*100)),"")</f>
        <v/>
      </c>
      <c r="T10" s="160" t="e">
        <f>1/$I$16</f>
        <v>#DIV/0!</v>
      </c>
      <c r="U10" s="140" t="e">
        <f>1/$J$16</f>
        <v>#DIV/0!</v>
      </c>
      <c r="V10" s="152" t="e">
        <f>IF(Q10=1,0,S10*T10)</f>
        <v>#VALUE!</v>
      </c>
      <c r="W10" s="48" t="e">
        <f>IF(Q10=1,0,S10*U10)</f>
        <v>#VALUE!</v>
      </c>
      <c r="Y10" s="355"/>
      <c r="Z10" s="355"/>
      <c r="AG10" s="358" t="s">
        <v>1690</v>
      </c>
      <c r="AH10" s="358"/>
      <c r="AI10" s="358"/>
      <c r="AJ10" s="358"/>
      <c r="AK10" s="358"/>
      <c r="AL10" s="358"/>
      <c r="AM10" s="358"/>
    </row>
    <row r="11" spans="2:39" ht="59.25" customHeight="1" x14ac:dyDescent="0.45">
      <c r="B11" s="301">
        <v>2</v>
      </c>
      <c r="C11" s="154" t="s">
        <v>568</v>
      </c>
      <c r="D11" s="139"/>
      <c r="E11" s="285" t="s">
        <v>569</v>
      </c>
      <c r="F11" s="139"/>
      <c r="G11" s="204"/>
      <c r="H11" s="165"/>
      <c r="I11" s="137">
        <f>SUM(K11:P11)</f>
        <v>0</v>
      </c>
      <c r="J11" s="137">
        <f>SUM(K11:P11)</f>
        <v>0</v>
      </c>
      <c r="K11" s="135"/>
      <c r="L11" s="135"/>
      <c r="M11" s="135"/>
      <c r="N11" s="135"/>
      <c r="O11" s="136"/>
      <c r="P11" s="135"/>
      <c r="Q11" s="136"/>
      <c r="S11" s="138" t="str">
        <f>IF(SUM(K11:P11)=1,((K11*0)+(L11*20)+(M11*40)+(N11*60)+(O11*80)+(P11*100)),"")</f>
        <v/>
      </c>
      <c r="T11" s="160" t="e">
        <f>1/$I$16</f>
        <v>#DIV/0!</v>
      </c>
      <c r="U11" s="140" t="e">
        <f>1/$J$16</f>
        <v>#DIV/0!</v>
      </c>
      <c r="V11" s="152" t="e">
        <f>IF(Q11=1,0,S11*T11)</f>
        <v>#VALUE!</v>
      </c>
      <c r="W11" s="48" t="e">
        <f>IF(Q11=1,0,S11*U11)</f>
        <v>#VALUE!</v>
      </c>
      <c r="Y11" s="355"/>
      <c r="Z11" s="355"/>
      <c r="AG11" s="358" t="s">
        <v>1691</v>
      </c>
      <c r="AH11" s="358"/>
      <c r="AI11" s="358"/>
      <c r="AJ11" s="358"/>
      <c r="AK11" s="358"/>
      <c r="AL11" s="358"/>
      <c r="AM11" s="358"/>
    </row>
    <row r="12" spans="2:39" ht="78.75" customHeight="1" x14ac:dyDescent="0.45">
      <c r="B12" s="301">
        <v>3</v>
      </c>
      <c r="C12" s="154" t="s">
        <v>570</v>
      </c>
      <c r="D12" s="139"/>
      <c r="E12" s="285" t="s">
        <v>571</v>
      </c>
      <c r="F12" s="139"/>
      <c r="G12" s="204"/>
      <c r="H12" s="165"/>
      <c r="I12" s="137">
        <f>SUM(K12:P12)</f>
        <v>0</v>
      </c>
      <c r="J12" s="137">
        <f>SUM(K12:P12)</f>
        <v>0</v>
      </c>
      <c r="K12" s="135"/>
      <c r="L12" s="135"/>
      <c r="M12" s="135"/>
      <c r="N12" s="135"/>
      <c r="O12" s="136"/>
      <c r="P12" s="135"/>
      <c r="Q12" s="136"/>
      <c r="S12" s="138" t="str">
        <f>IF(SUM(K12:P12)=1,((K12*0)+(L12*20)+(M12*40)+(N12*60)+(O12*80)+(P12*100)),"")</f>
        <v/>
      </c>
      <c r="T12" s="160" t="e">
        <f>1/$I$16</f>
        <v>#DIV/0!</v>
      </c>
      <c r="U12" s="140" t="e">
        <f>1/$J$16</f>
        <v>#DIV/0!</v>
      </c>
      <c r="V12" s="152" t="e">
        <f>IF(Q12=1,0,S12*T12)</f>
        <v>#VALUE!</v>
      </c>
      <c r="W12" s="48" t="e">
        <f>IF(Q12=1,0,S12*U12)</f>
        <v>#VALUE!</v>
      </c>
      <c r="Y12" s="355"/>
      <c r="Z12" s="355"/>
      <c r="AG12" s="358" t="s">
        <v>1692</v>
      </c>
      <c r="AH12" s="358"/>
      <c r="AI12" s="358"/>
      <c r="AJ12" s="358"/>
      <c r="AK12" s="358"/>
      <c r="AL12" s="358"/>
      <c r="AM12" s="358"/>
    </row>
    <row r="13" spans="2:39" ht="50.25" customHeight="1" collapsed="1" x14ac:dyDescent="0.25">
      <c r="B13" s="301" t="s">
        <v>572</v>
      </c>
      <c r="C13" s="155" t="s">
        <v>573</v>
      </c>
      <c r="D13" s="128"/>
      <c r="E13" s="285" t="s">
        <v>574</v>
      </c>
      <c r="F13" s="128"/>
      <c r="G13" s="128"/>
      <c r="H13" s="165"/>
      <c r="I13" s="165"/>
      <c r="J13" s="137">
        <f>SUM(K13:P13)</f>
        <v>0</v>
      </c>
      <c r="K13" s="135"/>
      <c r="L13" s="135"/>
      <c r="M13" s="135"/>
      <c r="N13" s="135"/>
      <c r="O13" s="136"/>
      <c r="P13" s="135"/>
      <c r="Q13" s="136"/>
      <c r="S13" s="138" t="str">
        <f>IF(SUM(K13:P13)=1,((K13*0)+(L13*20)+(M13*40)+(N13*60)+(O13*80)+(P13*100)),"")</f>
        <v/>
      </c>
      <c r="T13" s="160"/>
      <c r="U13" s="140" t="e">
        <f>1/$J$16</f>
        <v>#DIV/0!</v>
      </c>
      <c r="V13" s="152"/>
      <c r="W13" s="48" t="e">
        <f>IF(Q13=1,0,S13*U13)</f>
        <v>#VALUE!</v>
      </c>
      <c r="Y13" s="368"/>
      <c r="Z13" s="368"/>
      <c r="AG13" s="358" t="s">
        <v>1693</v>
      </c>
      <c r="AH13" s="358"/>
      <c r="AI13" s="358"/>
      <c r="AJ13" s="358"/>
      <c r="AK13" s="358"/>
      <c r="AL13" s="358"/>
      <c r="AM13" s="358"/>
    </row>
    <row r="14" spans="2:39" ht="44.25" customHeight="1" x14ac:dyDescent="0.25">
      <c r="B14" s="301" t="s">
        <v>575</v>
      </c>
      <c r="C14" s="157" t="s">
        <v>576</v>
      </c>
      <c r="D14" s="128"/>
      <c r="E14" s="285" t="s">
        <v>577</v>
      </c>
      <c r="F14" s="128"/>
      <c r="G14" s="128"/>
      <c r="H14" s="165"/>
      <c r="I14" s="165"/>
      <c r="J14" s="137">
        <f>SUM(K14:P14)</f>
        <v>0</v>
      </c>
      <c r="K14" s="135"/>
      <c r="L14" s="135"/>
      <c r="M14" s="135"/>
      <c r="N14" s="135"/>
      <c r="O14" s="136"/>
      <c r="P14" s="135"/>
      <c r="Q14" s="136"/>
      <c r="S14" s="138" t="str">
        <f>IF(SUM(K14:P14)=1,((K14*0)+(L14*20)+(M14*40)+(N14*60)+(O14*80)+(P14*100)),"")</f>
        <v/>
      </c>
      <c r="T14" s="160"/>
      <c r="U14" s="140" t="e">
        <f>1/$J$16</f>
        <v>#DIV/0!</v>
      </c>
      <c r="V14" s="152"/>
      <c r="W14" s="48" t="e">
        <f>IF(Q14=1,0,S14*U14)</f>
        <v>#VALUE!</v>
      </c>
      <c r="Y14" s="355"/>
      <c r="Z14" s="355"/>
    </row>
    <row r="15" spans="2:39" x14ac:dyDescent="0.25">
      <c r="C15" s="165"/>
    </row>
    <row r="16" spans="2:39" x14ac:dyDescent="0.25">
      <c r="C16" s="165"/>
      <c r="I16" s="163">
        <f>SUM(I10:I14)</f>
        <v>0</v>
      </c>
      <c r="J16" s="163">
        <f>SUM(J10:J14)</f>
        <v>0</v>
      </c>
      <c r="R16" s="131" t="s">
        <v>578</v>
      </c>
      <c r="S16" s="142">
        <f>SUMIF(I16,3-U18,V16)</f>
        <v>0</v>
      </c>
      <c r="V16" s="184" t="e">
        <f>SUM(V10:V14)</f>
        <v>#VALUE!</v>
      </c>
      <c r="W16" s="184" t="e">
        <f>SUM(W10:W14)</f>
        <v>#VALUE!</v>
      </c>
    </row>
    <row r="17" spans="3:32" x14ac:dyDescent="0.25">
      <c r="C17" s="165"/>
      <c r="R17" s="131" t="s">
        <v>579</v>
      </c>
      <c r="S17" s="142">
        <f>SUMIF(J16,5-U19,W16)</f>
        <v>0</v>
      </c>
      <c r="X17" s="141"/>
    </row>
    <row r="18" spans="3:32" x14ac:dyDescent="0.25">
      <c r="C18" s="165"/>
      <c r="T18" s="163" t="s">
        <v>586</v>
      </c>
      <c r="U18" s="163">
        <f>SUM(Q10,Q11,,Q12)</f>
        <v>0</v>
      </c>
      <c r="X18" s="141"/>
    </row>
    <row r="19" spans="3:32" x14ac:dyDescent="0.25">
      <c r="C19" s="165"/>
      <c r="T19" s="163" t="s">
        <v>587</v>
      </c>
      <c r="U19" s="163">
        <f>SUM(Q10:Q14)</f>
        <v>0</v>
      </c>
    </row>
    <row r="20" spans="3:32" ht="13.5" customHeight="1" x14ac:dyDescent="0.25">
      <c r="C20" s="165"/>
    </row>
    <row r="21" spans="3:32" x14ac:dyDescent="0.25">
      <c r="C21" s="165"/>
    </row>
    <row r="28" spans="3:32" ht="22.5" customHeight="1" x14ac:dyDescent="0.25">
      <c r="AA28" s="164"/>
      <c r="AB28" s="164"/>
      <c r="AC28" s="164"/>
    </row>
    <row r="30" spans="3:32" ht="15" customHeight="1" x14ac:dyDescent="0.25">
      <c r="AA30" s="164"/>
      <c r="AB30" s="164"/>
      <c r="AC30" s="164"/>
      <c r="AD30" s="164"/>
      <c r="AE30" s="164"/>
      <c r="AF30" s="164"/>
    </row>
  </sheetData>
  <sheetProtection formatCells="0" formatColumns="0" formatRows="0" insertColumns="0" insertRows="0" insertHyperlinks="0" deleteColumns="0" deleteRows="0" sort="0" autoFilter="0" pivotTables="0"/>
  <mergeCells count="20">
    <mergeCell ref="Y12:Z12"/>
    <mergeCell ref="Y13:Z13"/>
    <mergeCell ref="Y14:Z14"/>
    <mergeCell ref="E7:E8"/>
    <mergeCell ref="C7:C8"/>
    <mergeCell ref="S7:U7"/>
    <mergeCell ref="Y10:Z10"/>
    <mergeCell ref="Y11:Z11"/>
    <mergeCell ref="G7:G8"/>
    <mergeCell ref="C1:U1"/>
    <mergeCell ref="C2:U2"/>
    <mergeCell ref="C3:U3"/>
    <mergeCell ref="I7:Q7"/>
    <mergeCell ref="K5:AC5"/>
    <mergeCell ref="C6:S6"/>
    <mergeCell ref="AG7:AM8"/>
    <mergeCell ref="AG12:AM12"/>
    <mergeCell ref="AG11:AM11"/>
    <mergeCell ref="AG10:AM10"/>
    <mergeCell ref="AG13:AM13"/>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zoomScale="85" zoomScaleNormal="85" workbookViewId="0">
      <selection activeCell="C118" sqref="C118"/>
    </sheetView>
  </sheetViews>
  <sheetFormatPr defaultColWidth="11.42578125" defaultRowHeight="12.75" x14ac:dyDescent="0.25"/>
  <cols>
    <col min="1" max="1" width="4.85546875" style="63" customWidth="1"/>
    <col min="2" max="2" width="23.28515625" style="63" customWidth="1"/>
    <col min="3" max="3" width="75" style="63" customWidth="1"/>
    <col min="4" max="4" width="14" style="63" hidden="1" customWidth="1"/>
    <col min="5" max="5" width="28.7109375" style="63" customWidth="1"/>
    <col min="6" max="6" width="20.85546875" style="63" customWidth="1"/>
    <col min="7" max="7" width="10" style="63" customWidth="1"/>
    <col min="8" max="8" width="14.42578125" style="63" customWidth="1"/>
    <col min="9" max="20" width="11.42578125" style="63" customWidth="1"/>
    <col min="21" max="21" width="14.42578125" style="63" customWidth="1"/>
    <col min="22" max="16384" width="11.42578125" style="63"/>
  </cols>
  <sheetData>
    <row r="1" spans="2:22" ht="19.5" customHeight="1" thickBot="1" x14ac:dyDescent="0.3">
      <c r="V1" s="64"/>
    </row>
    <row r="2" spans="2:22" ht="28.5" customHeight="1" thickBot="1" x14ac:dyDescent="0.3">
      <c r="B2" s="410" t="s">
        <v>588</v>
      </c>
      <c r="C2" s="411"/>
      <c r="D2" s="411"/>
      <c r="E2" s="411"/>
      <c r="F2" s="411"/>
      <c r="G2" s="412"/>
      <c r="I2" s="65"/>
      <c r="J2" s="65"/>
      <c r="K2" s="65"/>
      <c r="L2" s="65"/>
      <c r="M2" s="65"/>
      <c r="N2" s="65"/>
      <c r="O2" s="65"/>
      <c r="P2" s="65"/>
      <c r="Q2" s="65"/>
      <c r="R2" s="65"/>
      <c r="S2" s="65"/>
      <c r="T2" s="65"/>
      <c r="U2" s="43"/>
      <c r="V2" s="64"/>
    </row>
    <row r="3" spans="2:22" s="44" customFormat="1" ht="15.75" customHeight="1" thickBot="1" x14ac:dyDescent="0.3">
      <c r="B3" s="77"/>
      <c r="C3" s="77"/>
      <c r="D3" s="77"/>
      <c r="E3" s="77"/>
      <c r="F3" s="77"/>
      <c r="G3" s="77"/>
      <c r="I3" s="78"/>
      <c r="J3" s="78"/>
      <c r="K3" s="78"/>
      <c r="L3" s="78"/>
      <c r="M3" s="78"/>
      <c r="N3" s="78"/>
      <c r="O3" s="78"/>
      <c r="P3" s="78"/>
      <c r="Q3" s="78"/>
      <c r="R3" s="78"/>
      <c r="S3" s="78"/>
      <c r="T3" s="78"/>
      <c r="U3" s="49"/>
    </row>
    <row r="4" spans="2:22" ht="25.5" customHeight="1" thickBot="1" x14ac:dyDescent="0.3">
      <c r="B4" s="389" t="s">
        <v>589</v>
      </c>
      <c r="C4" s="390"/>
      <c r="D4" s="390"/>
      <c r="E4" s="390"/>
      <c r="F4" s="390"/>
      <c r="G4" s="81" t="s">
        <v>590</v>
      </c>
      <c r="V4" s="64"/>
    </row>
    <row r="5" spans="2:22" ht="18" customHeight="1" x14ac:dyDescent="0.25">
      <c r="B5" s="108" t="s">
        <v>591</v>
      </c>
      <c r="C5" s="117" t="s">
        <v>592</v>
      </c>
      <c r="D5" s="117"/>
      <c r="E5" s="117"/>
      <c r="F5" s="117"/>
      <c r="G5" s="79">
        <f>'D1'!T49</f>
        <v>0</v>
      </c>
      <c r="V5" s="64"/>
    </row>
    <row r="6" spans="2:22" ht="18" customHeight="1" thickBot="1" x14ac:dyDescent="0.3">
      <c r="B6" s="110" t="s">
        <v>593</v>
      </c>
      <c r="C6" s="118" t="s">
        <v>594</v>
      </c>
      <c r="D6" s="118"/>
      <c r="E6" s="118"/>
      <c r="F6" s="118"/>
      <c r="G6" s="80">
        <f>'D1'!T50</f>
        <v>0</v>
      </c>
      <c r="V6" s="64"/>
    </row>
    <row r="7" spans="2:22" ht="18" customHeight="1" thickBot="1" x14ac:dyDescent="0.3">
      <c r="B7" s="66"/>
      <c r="C7" s="67"/>
      <c r="D7" s="67"/>
      <c r="E7" s="68"/>
      <c r="F7" s="69"/>
      <c r="G7" s="68"/>
      <c r="V7" s="64"/>
    </row>
    <row r="8" spans="2:22" ht="28.5" customHeight="1" thickBot="1" x14ac:dyDescent="0.3">
      <c r="B8" s="389" t="s">
        <v>595</v>
      </c>
      <c r="C8" s="390"/>
      <c r="D8" s="390"/>
      <c r="E8" s="390"/>
      <c r="F8" s="390"/>
      <c r="G8" s="81" t="s">
        <v>596</v>
      </c>
      <c r="V8" s="64"/>
    </row>
    <row r="9" spans="2:22" ht="18" customHeight="1" x14ac:dyDescent="0.25">
      <c r="B9" s="108" t="s">
        <v>597</v>
      </c>
      <c r="C9" s="117" t="s">
        <v>598</v>
      </c>
      <c r="D9" s="117"/>
      <c r="E9" s="117"/>
      <c r="F9" s="117"/>
      <c r="G9" s="82">
        <f>'D2'!T24</f>
        <v>0</v>
      </c>
      <c r="V9" s="64"/>
    </row>
    <row r="10" spans="2:22" ht="21" customHeight="1" thickBot="1" x14ac:dyDescent="0.3">
      <c r="B10" s="110" t="s">
        <v>599</v>
      </c>
      <c r="C10" s="118" t="s">
        <v>600</v>
      </c>
      <c r="D10" s="118"/>
      <c r="E10" s="118"/>
      <c r="F10" s="118"/>
      <c r="G10" s="83">
        <f>'D2'!T25</f>
        <v>0</v>
      </c>
      <c r="I10" s="69"/>
      <c r="J10" s="69"/>
      <c r="K10" s="69"/>
      <c r="L10" s="69"/>
      <c r="M10" s="69"/>
      <c r="N10" s="69"/>
      <c r="O10" s="69"/>
      <c r="P10" s="69"/>
      <c r="Q10" s="69"/>
      <c r="R10" s="69"/>
      <c r="S10" s="69"/>
      <c r="T10" s="69"/>
      <c r="U10" s="52"/>
      <c r="V10" s="64"/>
    </row>
    <row r="11" spans="2:22" ht="25.5" customHeight="1" thickBot="1" x14ac:dyDescent="0.3">
      <c r="B11" s="66"/>
      <c r="C11" s="67"/>
      <c r="D11" s="67"/>
      <c r="E11" s="68"/>
      <c r="F11" s="69"/>
      <c r="G11" s="68"/>
      <c r="U11" s="52"/>
      <c r="V11" s="64"/>
    </row>
    <row r="12" spans="2:22" ht="29.25" customHeight="1" thickBot="1" x14ac:dyDescent="0.3">
      <c r="B12" s="413" t="s">
        <v>601</v>
      </c>
      <c r="C12" s="414"/>
      <c r="D12" s="414"/>
      <c r="E12" s="414"/>
      <c r="F12" s="414"/>
      <c r="G12" s="107" t="s">
        <v>602</v>
      </c>
      <c r="U12" s="52"/>
      <c r="V12" s="64"/>
    </row>
    <row r="13" spans="2:22" ht="18" customHeight="1" x14ac:dyDescent="0.25">
      <c r="B13" s="108" t="s">
        <v>603</v>
      </c>
      <c r="C13" s="119" t="s">
        <v>604</v>
      </c>
      <c r="D13" s="119"/>
      <c r="E13" s="119"/>
      <c r="F13" s="119"/>
      <c r="G13" s="109">
        <f>'D3'!S30</f>
        <v>0</v>
      </c>
      <c r="U13" s="55"/>
      <c r="V13" s="64"/>
    </row>
    <row r="14" spans="2:22" ht="18" customHeight="1" thickBot="1" x14ac:dyDescent="0.3">
      <c r="B14" s="110" t="s">
        <v>605</v>
      </c>
      <c r="C14" s="120" t="s">
        <v>606</v>
      </c>
      <c r="D14" s="120"/>
      <c r="E14" s="120"/>
      <c r="F14" s="120"/>
      <c r="G14" s="111">
        <f>'D3'!S31</f>
        <v>0</v>
      </c>
      <c r="V14" s="64"/>
    </row>
    <row r="15" spans="2:22" ht="18.75" customHeight="1" thickBot="1" x14ac:dyDescent="0.3">
      <c r="B15" s="66"/>
      <c r="C15" s="67"/>
      <c r="D15" s="67"/>
      <c r="E15" s="68"/>
      <c r="F15" s="69"/>
      <c r="G15" s="68"/>
      <c r="V15" s="64"/>
    </row>
    <row r="16" spans="2:22" ht="33" customHeight="1" thickBot="1" x14ac:dyDescent="0.3">
      <c r="B16" s="389" t="s">
        <v>607</v>
      </c>
      <c r="C16" s="390"/>
      <c r="D16" s="390"/>
      <c r="E16" s="390"/>
      <c r="F16" s="390"/>
      <c r="G16" s="81" t="s">
        <v>608</v>
      </c>
      <c r="V16" s="64"/>
    </row>
    <row r="17" spans="2:22" ht="18" customHeight="1" x14ac:dyDescent="0.25">
      <c r="B17" s="108" t="s">
        <v>609</v>
      </c>
      <c r="C17" s="117" t="s">
        <v>610</v>
      </c>
      <c r="D17" s="117"/>
      <c r="E17" s="117"/>
      <c r="F17" s="117"/>
      <c r="G17" s="79">
        <f>'D4'!T28</f>
        <v>0</v>
      </c>
      <c r="V17" s="64"/>
    </row>
    <row r="18" spans="2:22" ht="18" customHeight="1" thickBot="1" x14ac:dyDescent="0.3">
      <c r="B18" s="110" t="s">
        <v>611</v>
      </c>
      <c r="C18" s="118" t="s">
        <v>612</v>
      </c>
      <c r="D18" s="118"/>
      <c r="E18" s="118"/>
      <c r="F18" s="118"/>
      <c r="G18" s="80">
        <f>'D4'!T29</f>
        <v>0</v>
      </c>
      <c r="V18" s="64"/>
    </row>
    <row r="19" spans="2:22" ht="18" customHeight="1" thickBot="1" x14ac:dyDescent="0.3">
      <c r="B19" s="66"/>
      <c r="C19" s="67"/>
      <c r="D19" s="67"/>
      <c r="E19" s="68"/>
      <c r="F19" s="69"/>
      <c r="G19" s="68"/>
      <c r="V19" s="64"/>
    </row>
    <row r="20" spans="2:22" ht="27.75" customHeight="1" thickBot="1" x14ac:dyDescent="0.3">
      <c r="B20" s="389" t="s">
        <v>613</v>
      </c>
      <c r="C20" s="390"/>
      <c r="D20" s="390"/>
      <c r="E20" s="390"/>
      <c r="F20" s="390"/>
      <c r="G20" s="81" t="s">
        <v>614</v>
      </c>
      <c r="V20" s="64"/>
    </row>
    <row r="21" spans="2:22" ht="18" customHeight="1" x14ac:dyDescent="0.25">
      <c r="B21" s="108" t="s">
        <v>615</v>
      </c>
      <c r="C21" s="117" t="s">
        <v>616</v>
      </c>
      <c r="D21" s="117"/>
      <c r="E21" s="117"/>
      <c r="F21" s="117"/>
      <c r="G21" s="79">
        <f>'D5'!T62</f>
        <v>0</v>
      </c>
      <c r="V21" s="64"/>
    </row>
    <row r="22" spans="2:22" ht="18" customHeight="1" thickBot="1" x14ac:dyDescent="0.3">
      <c r="B22" s="110" t="s">
        <v>617</v>
      </c>
      <c r="C22" s="118" t="s">
        <v>618</v>
      </c>
      <c r="D22" s="118"/>
      <c r="E22" s="118"/>
      <c r="F22" s="118"/>
      <c r="G22" s="80">
        <f>'D5'!T63</f>
        <v>0</v>
      </c>
      <c r="V22" s="64"/>
    </row>
    <row r="23" spans="2:22" ht="18" customHeight="1" thickBot="1" x14ac:dyDescent="0.3">
      <c r="B23" s="66"/>
      <c r="C23" s="67"/>
      <c r="D23" s="67"/>
      <c r="E23" s="68"/>
      <c r="F23" s="69"/>
      <c r="G23" s="68"/>
      <c r="V23" s="64"/>
    </row>
    <row r="24" spans="2:22" ht="27.75" customHeight="1" thickBot="1" x14ac:dyDescent="0.3">
      <c r="B24" s="389" t="s">
        <v>619</v>
      </c>
      <c r="C24" s="390"/>
      <c r="D24" s="390"/>
      <c r="E24" s="390"/>
      <c r="F24" s="390"/>
      <c r="G24" s="81" t="s">
        <v>620</v>
      </c>
      <c r="V24" s="64"/>
    </row>
    <row r="25" spans="2:22" ht="18" customHeight="1" x14ac:dyDescent="0.25">
      <c r="B25" s="108" t="s">
        <v>621</v>
      </c>
      <c r="C25" s="117" t="s">
        <v>622</v>
      </c>
      <c r="D25" s="117"/>
      <c r="E25" s="117"/>
      <c r="F25" s="117"/>
      <c r="G25" s="79">
        <f>'D6'!S19</f>
        <v>0</v>
      </c>
      <c r="V25" s="64"/>
    </row>
    <row r="26" spans="2:22" ht="18" customHeight="1" thickBot="1" x14ac:dyDescent="0.3">
      <c r="B26" s="110" t="s">
        <v>623</v>
      </c>
      <c r="C26" s="118" t="s">
        <v>624</v>
      </c>
      <c r="D26" s="118"/>
      <c r="E26" s="118"/>
      <c r="F26" s="118"/>
      <c r="G26" s="80">
        <f>'D6'!S20</f>
        <v>0</v>
      </c>
      <c r="V26" s="64"/>
    </row>
    <row r="27" spans="2:22" ht="18" customHeight="1" thickBot="1" x14ac:dyDescent="0.3">
      <c r="B27" s="70"/>
      <c r="C27" s="71"/>
      <c r="D27" s="71"/>
      <c r="E27" s="72"/>
      <c r="F27" s="74"/>
      <c r="G27" s="73"/>
      <c r="V27" s="64"/>
    </row>
    <row r="28" spans="2:22" ht="26.25" customHeight="1" thickBot="1" x14ac:dyDescent="0.3">
      <c r="B28" s="389" t="s">
        <v>625</v>
      </c>
      <c r="C28" s="390"/>
      <c r="D28" s="390"/>
      <c r="E28" s="390"/>
      <c r="F28" s="390"/>
      <c r="G28" s="81" t="s">
        <v>626</v>
      </c>
      <c r="V28" s="64"/>
    </row>
    <row r="29" spans="2:22" ht="18" customHeight="1" x14ac:dyDescent="0.25">
      <c r="B29" s="108" t="s">
        <v>627</v>
      </c>
      <c r="C29" s="117" t="s">
        <v>628</v>
      </c>
      <c r="D29" s="117"/>
      <c r="E29" s="117"/>
      <c r="F29" s="117"/>
      <c r="G29" s="79">
        <f>'D7'!S16</f>
        <v>0</v>
      </c>
      <c r="V29" s="64"/>
    </row>
    <row r="30" spans="2:22" ht="24.75" customHeight="1" thickBot="1" x14ac:dyDescent="0.3">
      <c r="B30" s="110" t="s">
        <v>629</v>
      </c>
      <c r="C30" s="118" t="s">
        <v>630</v>
      </c>
      <c r="D30" s="118"/>
      <c r="E30" s="118"/>
      <c r="F30" s="118"/>
      <c r="G30" s="80">
        <f>'D7'!S17</f>
        <v>0</v>
      </c>
      <c r="H30" s="75"/>
      <c r="V30" s="64"/>
    </row>
    <row r="31" spans="2:22" ht="28.5" customHeight="1" thickBot="1" x14ac:dyDescent="0.3">
      <c r="B31" s="76"/>
      <c r="C31" s="67"/>
      <c r="D31" s="67"/>
      <c r="E31" s="68"/>
      <c r="F31" s="69"/>
      <c r="G31" s="68"/>
      <c r="H31" s="100"/>
      <c r="V31" s="64"/>
    </row>
    <row r="32" spans="2:22" ht="20.25" customHeight="1" thickBot="1" x14ac:dyDescent="0.3">
      <c r="B32" s="421" t="s">
        <v>631</v>
      </c>
      <c r="C32" s="422"/>
      <c r="D32" s="289"/>
      <c r="E32" s="423">
        <f>AVERAGE(G5,G9,G13,G17,G21,G25,G29)</f>
        <v>0</v>
      </c>
      <c r="F32" s="423"/>
      <c r="G32" s="424"/>
      <c r="H32" s="100" t="e">
        <f>_xlfn.NUMBERVALUE(#REF!)</f>
        <v>#REF!</v>
      </c>
      <c r="V32" s="64"/>
    </row>
    <row r="33" spans="2:22" ht="18" customHeight="1" x14ac:dyDescent="0.25">
      <c r="E33" s="68"/>
      <c r="F33" s="69"/>
      <c r="G33" s="68"/>
      <c r="H33" s="100" t="e">
        <f>_xlfn.NUMBERVALUE(#REF!)</f>
        <v>#REF!</v>
      </c>
      <c r="V33" s="64"/>
    </row>
    <row r="34" spans="2:22" ht="36" customHeight="1" x14ac:dyDescent="0.25">
      <c r="E34" s="394" t="s">
        <v>632</v>
      </c>
      <c r="F34" s="395"/>
      <c r="G34" s="182">
        <f>G5</f>
        <v>0</v>
      </c>
      <c r="V34" s="64"/>
    </row>
    <row r="35" spans="2:22" ht="33" customHeight="1" x14ac:dyDescent="0.25">
      <c r="E35" s="394" t="s">
        <v>633</v>
      </c>
      <c r="F35" s="395"/>
      <c r="G35" s="183">
        <f>G9</f>
        <v>0</v>
      </c>
      <c r="V35" s="64"/>
    </row>
    <row r="36" spans="2:22" ht="28.5" customHeight="1" x14ac:dyDescent="0.25">
      <c r="E36" s="394" t="s">
        <v>634</v>
      </c>
      <c r="F36" s="395"/>
      <c r="G36" s="182">
        <f>G13</f>
        <v>0</v>
      </c>
    </row>
    <row r="37" spans="2:22" ht="27" customHeight="1" x14ac:dyDescent="0.25">
      <c r="E37" s="396" t="s">
        <v>635</v>
      </c>
      <c r="F37" s="397"/>
      <c r="G37" s="182">
        <f>G17</f>
        <v>0</v>
      </c>
    </row>
    <row r="38" spans="2:22" ht="30" customHeight="1" x14ac:dyDescent="0.25">
      <c r="E38" s="394" t="s">
        <v>636</v>
      </c>
      <c r="F38" s="395"/>
      <c r="G38" s="182">
        <f>G21</f>
        <v>0</v>
      </c>
    </row>
    <row r="39" spans="2:22" ht="24.75" customHeight="1" x14ac:dyDescent="0.25">
      <c r="E39" s="394" t="s">
        <v>637</v>
      </c>
      <c r="F39" s="395"/>
      <c r="G39" s="182">
        <f>G25</f>
        <v>0</v>
      </c>
    </row>
    <row r="40" spans="2:22" ht="27.75" customHeight="1" x14ac:dyDescent="0.25">
      <c r="E40" s="394" t="s">
        <v>638</v>
      </c>
      <c r="F40" s="395"/>
      <c r="G40" s="182">
        <f>G29</f>
        <v>0</v>
      </c>
    </row>
    <row r="41" spans="2:22" ht="21" customHeight="1" x14ac:dyDescent="0.25">
      <c r="E41" s="68"/>
      <c r="F41" s="69"/>
      <c r="G41"/>
      <c r="H41"/>
    </row>
    <row r="42" spans="2:22" ht="28.5" customHeight="1" x14ac:dyDescent="0.25">
      <c r="E42" s="68"/>
      <c r="F42" s="69"/>
      <c r="G42"/>
      <c r="H42"/>
    </row>
    <row r="43" spans="2:22" ht="12" customHeight="1" thickBot="1" x14ac:dyDescent="0.3">
      <c r="I43" s="69"/>
      <c r="J43" s="69"/>
      <c r="K43" s="69"/>
      <c r="L43" s="69"/>
      <c r="M43" s="69"/>
      <c r="N43" s="69"/>
      <c r="O43" s="69"/>
      <c r="P43" s="69"/>
      <c r="Q43" s="69"/>
      <c r="R43" s="69"/>
      <c r="S43" s="69"/>
      <c r="T43" s="69"/>
    </row>
    <row r="44" spans="2:22" ht="20.25" customHeight="1" thickBot="1" x14ac:dyDescent="0.3">
      <c r="B44" s="421" t="s">
        <v>639</v>
      </c>
      <c r="C44" s="422"/>
      <c r="D44" s="289"/>
      <c r="E44" s="423">
        <f>AVERAGE(G6,G10,G14,G18,G22,G26,G30)</f>
        <v>0</v>
      </c>
      <c r="F44" s="423"/>
      <c r="G44" s="424"/>
      <c r="I44" s="69"/>
      <c r="J44" s="69"/>
      <c r="K44" s="69"/>
      <c r="L44" s="69"/>
      <c r="M44" s="69"/>
      <c r="N44" s="69"/>
      <c r="O44" s="69"/>
      <c r="P44" s="69"/>
      <c r="Q44" s="69"/>
      <c r="R44" s="69"/>
      <c r="S44" s="69"/>
      <c r="T44" s="69"/>
    </row>
    <row r="45" spans="2:22" ht="12" customHeight="1" x14ac:dyDescent="0.25">
      <c r="E45" s="68"/>
      <c r="F45" s="69"/>
      <c r="G45" s="68"/>
      <c r="I45" s="69"/>
      <c r="J45" s="69"/>
      <c r="K45" s="69"/>
      <c r="L45" s="69"/>
      <c r="M45" s="69"/>
      <c r="N45" s="69"/>
      <c r="O45" s="69"/>
      <c r="P45" s="69"/>
      <c r="Q45" s="69"/>
      <c r="R45" s="69"/>
      <c r="S45" s="69"/>
      <c r="T45" s="69"/>
    </row>
    <row r="46" spans="2:22" ht="30" customHeight="1" x14ac:dyDescent="0.25">
      <c r="E46" s="394" t="s">
        <v>640</v>
      </c>
      <c r="F46" s="395"/>
      <c r="G46" s="182">
        <f>G6</f>
        <v>0</v>
      </c>
    </row>
    <row r="47" spans="2:22" ht="30" customHeight="1" x14ac:dyDescent="0.25">
      <c r="E47" s="394" t="s">
        <v>641</v>
      </c>
      <c r="F47" s="395"/>
      <c r="G47" s="183">
        <f>G10</f>
        <v>0</v>
      </c>
    </row>
    <row r="48" spans="2:22" ht="25.5" customHeight="1" x14ac:dyDescent="0.25">
      <c r="E48" s="394" t="s">
        <v>642</v>
      </c>
      <c r="F48" s="395"/>
      <c r="G48" s="182">
        <f>G14</f>
        <v>0</v>
      </c>
    </row>
    <row r="49" spans="1:9" ht="25.5" customHeight="1" x14ac:dyDescent="0.25">
      <c r="E49" s="396" t="s">
        <v>643</v>
      </c>
      <c r="F49" s="397"/>
      <c r="G49" s="182">
        <f>G18</f>
        <v>0</v>
      </c>
    </row>
    <row r="50" spans="1:9" ht="28.5" customHeight="1" x14ac:dyDescent="0.25">
      <c r="E50" s="394" t="s">
        <v>644</v>
      </c>
      <c r="F50" s="395"/>
      <c r="G50" s="182">
        <f>G22</f>
        <v>0</v>
      </c>
    </row>
    <row r="51" spans="1:9" ht="26.25" customHeight="1" x14ac:dyDescent="0.25">
      <c r="E51" s="394" t="s">
        <v>645</v>
      </c>
      <c r="F51" s="395"/>
      <c r="G51" s="182">
        <f>G26</f>
        <v>0</v>
      </c>
    </row>
    <row r="52" spans="1:9" ht="30" customHeight="1" x14ac:dyDescent="0.25">
      <c r="E52" s="394" t="s">
        <v>646</v>
      </c>
      <c r="F52" s="395"/>
      <c r="G52" s="182">
        <f>G30</f>
        <v>0</v>
      </c>
    </row>
    <row r="53" spans="1:9" ht="15" x14ac:dyDescent="0.25">
      <c r="E53" s="68"/>
      <c r="F53" s="69"/>
      <c r="G53" s="163"/>
    </row>
    <row r="60" spans="1:9" ht="23.25" x14ac:dyDescent="0.25">
      <c r="B60" s="415" t="s">
        <v>647</v>
      </c>
      <c r="C60" s="415"/>
      <c r="D60" s="415"/>
      <c r="E60" s="415"/>
      <c r="F60" s="415"/>
      <c r="G60" s="415"/>
      <c r="H60" s="415"/>
      <c r="I60" s="415"/>
    </row>
    <row r="61" spans="1:9" ht="15" x14ac:dyDescent="0.25">
      <c r="A61" s="200"/>
      <c r="B61" s="306"/>
      <c r="C61" s="306"/>
      <c r="D61" s="306"/>
      <c r="E61" s="306"/>
      <c r="F61" s="299"/>
      <c r="G61" s="307"/>
      <c r="H61" s="307"/>
      <c r="I61" s="64"/>
    </row>
    <row r="62" spans="1:9" ht="31.5" customHeight="1" x14ac:dyDescent="0.25">
      <c r="A62" s="200"/>
      <c r="B62" s="379" t="s">
        <v>648</v>
      </c>
      <c r="C62" s="379"/>
      <c r="D62" s="379"/>
      <c r="E62" s="379"/>
      <c r="F62" s="379"/>
      <c r="G62" s="379"/>
      <c r="H62" s="379"/>
      <c r="I62" s="379"/>
    </row>
    <row r="63" spans="1:9" ht="15" x14ac:dyDescent="0.25">
      <c r="A63" s="200"/>
      <c r="B63" s="201"/>
      <c r="C63" s="201"/>
      <c r="D63" s="201"/>
      <c r="E63" s="201"/>
      <c r="F63" s="201"/>
      <c r="G63" s="200"/>
      <c r="H63" s="200"/>
    </row>
    <row r="64" spans="1:9" ht="15" x14ac:dyDescent="0.25">
      <c r="A64" s="200"/>
      <c r="B64" s="201"/>
      <c r="C64" s="201"/>
      <c r="D64" s="201"/>
      <c r="E64" s="201"/>
      <c r="F64" s="201"/>
      <c r="G64" s="200"/>
      <c r="H64" s="200"/>
    </row>
    <row r="65" spans="1:9" ht="15" x14ac:dyDescent="0.25">
      <c r="A65" s="200"/>
      <c r="B65" s="201"/>
      <c r="C65" s="201"/>
      <c r="D65" s="201"/>
      <c r="E65" s="201"/>
      <c r="F65" s="201"/>
      <c r="G65" s="200"/>
      <c r="H65" s="200"/>
    </row>
    <row r="66" spans="1:9" ht="15" x14ac:dyDescent="0.25">
      <c r="A66" s="200"/>
      <c r="B66" s="201"/>
      <c r="C66" s="201"/>
      <c r="D66" s="201"/>
      <c r="E66" s="201"/>
      <c r="F66" s="201"/>
      <c r="G66" s="200"/>
      <c r="H66" s="200"/>
    </row>
    <row r="67" spans="1:9" ht="15" x14ac:dyDescent="0.25">
      <c r="A67" s="200"/>
      <c r="B67" s="201"/>
      <c r="C67" s="201"/>
      <c r="D67" s="201"/>
      <c r="E67" s="201"/>
      <c r="F67" s="201"/>
      <c r="G67" s="200"/>
      <c r="H67" s="200"/>
    </row>
    <row r="68" spans="1:9" ht="15" x14ac:dyDescent="0.25">
      <c r="A68" s="200"/>
      <c r="B68" s="201"/>
      <c r="C68" s="201"/>
      <c r="D68" s="201"/>
      <c r="E68" s="201"/>
      <c r="F68" s="201"/>
      <c r="G68" s="200"/>
      <c r="H68" s="200"/>
    </row>
    <row r="69" spans="1:9" ht="15" x14ac:dyDescent="0.25">
      <c r="A69" s="200"/>
      <c r="B69" s="201"/>
      <c r="C69" s="201"/>
      <c r="D69" s="201"/>
      <c r="E69" s="201"/>
      <c r="F69" s="201"/>
      <c r="G69" s="200"/>
      <c r="H69" s="200"/>
    </row>
    <row r="70" spans="1:9" ht="15" x14ac:dyDescent="0.25">
      <c r="A70" s="200"/>
      <c r="B70" s="201"/>
      <c r="C70" s="201"/>
      <c r="D70" s="201"/>
      <c r="E70" s="201"/>
      <c r="F70" s="201"/>
      <c r="G70" s="200"/>
      <c r="H70" s="200"/>
    </row>
    <row r="71" spans="1:9" ht="15" x14ac:dyDescent="0.25">
      <c r="A71" s="200"/>
      <c r="B71" s="201"/>
      <c r="C71" s="201"/>
      <c r="D71" s="201"/>
      <c r="E71" s="201"/>
      <c r="F71" s="201"/>
      <c r="G71" s="200"/>
      <c r="H71" s="200"/>
    </row>
    <row r="72" spans="1:9" ht="15" x14ac:dyDescent="0.25">
      <c r="A72" s="200"/>
      <c r="B72" s="201"/>
      <c r="C72" s="201"/>
      <c r="D72" s="201"/>
      <c r="E72" s="201"/>
      <c r="F72" s="201"/>
      <c r="G72" s="200"/>
      <c r="H72" s="200"/>
    </row>
    <row r="73" spans="1:9" ht="22.5" customHeight="1" x14ac:dyDescent="0.25">
      <c r="A73" s="200"/>
      <c r="B73" s="211"/>
      <c r="C73" s="212" t="s">
        <v>649</v>
      </c>
      <c r="D73" s="287"/>
      <c r="E73" s="213"/>
      <c r="F73" s="380" t="s">
        <v>650</v>
      </c>
      <c r="G73" s="380"/>
      <c r="H73" s="214"/>
      <c r="I73" s="212" t="s">
        <v>651</v>
      </c>
    </row>
    <row r="74" spans="1:9" ht="15.75" thickBot="1" x14ac:dyDescent="0.3">
      <c r="A74" s="200"/>
      <c r="B74" s="201"/>
      <c r="C74" s="299"/>
      <c r="D74" s="299"/>
      <c r="E74" s="299"/>
      <c r="F74" s="299"/>
      <c r="G74" s="200"/>
      <c r="H74" s="200"/>
    </row>
    <row r="75" spans="1:9" ht="59.25" customHeight="1" x14ac:dyDescent="0.25">
      <c r="A75" s="200"/>
      <c r="B75" s="416" t="s">
        <v>652</v>
      </c>
      <c r="C75" s="220" t="s">
        <v>653</v>
      </c>
      <c r="D75" s="290"/>
      <c r="E75" s="391"/>
      <c r="F75" s="391"/>
      <c r="G75" s="391"/>
      <c r="H75" s="391"/>
      <c r="I75" s="293"/>
    </row>
    <row r="76" spans="1:9" ht="63.75" customHeight="1" x14ac:dyDescent="0.25">
      <c r="A76" s="200"/>
      <c r="B76" s="417"/>
      <c r="C76" s="221" t="s">
        <v>654</v>
      </c>
      <c r="D76" s="291"/>
      <c r="E76" s="384"/>
      <c r="F76" s="384"/>
      <c r="G76" s="384"/>
      <c r="H76" s="384"/>
      <c r="I76" s="294"/>
    </row>
    <row r="77" spans="1:9" ht="30" x14ac:dyDescent="0.25">
      <c r="A77" s="200"/>
      <c r="B77" s="417"/>
      <c r="C77" s="215" t="s">
        <v>655</v>
      </c>
      <c r="D77" s="292"/>
      <c r="E77" s="385"/>
      <c r="F77" s="385"/>
      <c r="G77" s="385"/>
      <c r="H77" s="385"/>
      <c r="I77" s="294"/>
    </row>
    <row r="78" spans="1:9" ht="15" x14ac:dyDescent="0.25">
      <c r="A78" s="200"/>
      <c r="B78" s="417"/>
      <c r="C78" s="222"/>
      <c r="D78" s="223"/>
      <c r="E78" s="386"/>
      <c r="F78" s="386"/>
      <c r="G78" s="386"/>
      <c r="H78" s="386"/>
      <c r="I78" s="295"/>
    </row>
    <row r="79" spans="1:9" ht="39" customHeight="1" x14ac:dyDescent="0.25">
      <c r="A79" s="200"/>
      <c r="B79" s="417"/>
      <c r="C79" s="221" t="s">
        <v>656</v>
      </c>
      <c r="D79" s="291"/>
      <c r="E79" s="384"/>
      <c r="F79" s="384"/>
      <c r="G79" s="384"/>
      <c r="H79" s="384"/>
      <c r="I79" s="294"/>
    </row>
    <row r="80" spans="1:9" ht="35.25" customHeight="1" x14ac:dyDescent="0.25">
      <c r="A80" s="200"/>
      <c r="B80" s="417"/>
      <c r="C80" s="238" t="s">
        <v>657</v>
      </c>
      <c r="D80" s="245"/>
      <c r="E80" s="245"/>
      <c r="F80" s="245"/>
      <c r="G80" s="246"/>
      <c r="H80" s="246"/>
      <c r="I80" s="295"/>
    </row>
    <row r="81" spans="1:9" ht="36" customHeight="1" x14ac:dyDescent="0.25">
      <c r="A81" s="200"/>
      <c r="B81" s="417"/>
      <c r="C81" s="243" t="s">
        <v>658</v>
      </c>
      <c r="D81" s="244" t="s">
        <v>743</v>
      </c>
      <c r="E81" s="381" t="s">
        <v>659</v>
      </c>
      <c r="F81" s="381"/>
      <c r="G81" s="381"/>
      <c r="H81" s="381"/>
      <c r="I81" s="298" t="str">
        <f>'D5'!T12</f>
        <v/>
      </c>
    </row>
    <row r="82" spans="1:9" ht="43.5" customHeight="1" x14ac:dyDescent="0.25">
      <c r="A82" s="200"/>
      <c r="B82" s="417"/>
      <c r="C82" s="243" t="s">
        <v>660</v>
      </c>
      <c r="D82" s="244" t="s">
        <v>744</v>
      </c>
      <c r="E82" s="381" t="s">
        <v>661</v>
      </c>
      <c r="F82" s="381"/>
      <c r="G82" s="381"/>
      <c r="H82" s="381"/>
      <c r="I82" s="298" t="str">
        <f>'D1'!T30</f>
        <v/>
      </c>
    </row>
    <row r="83" spans="1:9" ht="26.25" customHeight="1" x14ac:dyDescent="0.25">
      <c r="A83" s="200"/>
      <c r="B83" s="417"/>
      <c r="C83" s="222" t="s">
        <v>662</v>
      </c>
      <c r="D83" s="224"/>
      <c r="E83" s="382"/>
      <c r="F83" s="382"/>
      <c r="G83" s="382"/>
      <c r="H83" s="382"/>
      <c r="I83" s="296"/>
    </row>
    <row r="84" spans="1:9" ht="36" customHeight="1" x14ac:dyDescent="0.25">
      <c r="A84" s="200"/>
      <c r="B84" s="417"/>
      <c r="C84" s="238" t="s">
        <v>663</v>
      </c>
      <c r="D84" s="240"/>
      <c r="E84" s="383"/>
      <c r="F84" s="383"/>
      <c r="G84" s="383"/>
      <c r="H84" s="383"/>
      <c r="I84" s="296"/>
    </row>
    <row r="85" spans="1:9" ht="44.25" customHeight="1" x14ac:dyDescent="0.25">
      <c r="A85" s="200"/>
      <c r="B85" s="417"/>
      <c r="C85" s="243" t="s">
        <v>664</v>
      </c>
      <c r="D85" s="244" t="s">
        <v>745</v>
      </c>
      <c r="E85" s="381" t="s">
        <v>665</v>
      </c>
      <c r="F85" s="381"/>
      <c r="G85" s="381"/>
      <c r="H85" s="381"/>
      <c r="I85" s="298" t="str">
        <f>'D5'!T30</f>
        <v/>
      </c>
    </row>
    <row r="86" spans="1:9" ht="36.75" customHeight="1" x14ac:dyDescent="0.25">
      <c r="A86" s="200"/>
      <c r="B86" s="417"/>
      <c r="C86" s="243" t="s">
        <v>666</v>
      </c>
      <c r="D86" s="244" t="s">
        <v>746</v>
      </c>
      <c r="E86" s="381" t="s">
        <v>667</v>
      </c>
      <c r="F86" s="381"/>
      <c r="G86" s="381"/>
      <c r="H86" s="381"/>
      <c r="I86" s="298" t="str">
        <f>'D5'!T29</f>
        <v/>
      </c>
    </row>
    <row r="87" spans="1:9" ht="57" customHeight="1" x14ac:dyDescent="0.25">
      <c r="A87" s="200"/>
      <c r="B87" s="417"/>
      <c r="C87" s="243" t="s">
        <v>668</v>
      </c>
      <c r="D87" s="244" t="s">
        <v>747</v>
      </c>
      <c r="E87" s="381" t="s">
        <v>669</v>
      </c>
      <c r="F87" s="381"/>
      <c r="G87" s="381"/>
      <c r="H87" s="381"/>
      <c r="I87" s="298" t="str">
        <f>'D1'!T25</f>
        <v/>
      </c>
    </row>
    <row r="88" spans="1:9" ht="15" x14ac:dyDescent="0.25">
      <c r="A88" s="200"/>
      <c r="B88" s="417"/>
      <c r="C88" s="215" t="s">
        <v>670</v>
      </c>
      <c r="D88" s="207"/>
      <c r="E88" s="392"/>
      <c r="F88" s="392"/>
      <c r="G88" s="392"/>
      <c r="H88" s="392"/>
      <c r="I88" s="296"/>
    </row>
    <row r="89" spans="1:9" ht="15" x14ac:dyDescent="0.25">
      <c r="A89" s="200"/>
      <c r="B89" s="417"/>
      <c r="C89" s="222"/>
      <c r="D89" s="224"/>
      <c r="E89" s="393"/>
      <c r="F89" s="393"/>
      <c r="G89" s="393"/>
      <c r="H89" s="393"/>
      <c r="I89" s="296"/>
    </row>
    <row r="90" spans="1:9" ht="15" x14ac:dyDescent="0.25">
      <c r="A90" s="200"/>
      <c r="B90" s="417"/>
      <c r="C90" s="221" t="s">
        <v>671</v>
      </c>
      <c r="D90" s="225"/>
      <c r="E90" s="373"/>
      <c r="F90" s="373"/>
      <c r="G90" s="373"/>
      <c r="H90" s="373"/>
      <c r="I90" s="296"/>
    </row>
    <row r="91" spans="1:9" ht="25.5" customHeight="1" x14ac:dyDescent="0.25">
      <c r="A91" s="200"/>
      <c r="B91" s="418"/>
      <c r="C91" s="231" t="s">
        <v>672</v>
      </c>
      <c r="D91" s="242"/>
      <c r="E91" s="376"/>
      <c r="F91" s="376"/>
      <c r="G91" s="376"/>
      <c r="H91" s="376"/>
      <c r="I91" s="296"/>
    </row>
    <row r="92" spans="1:9" ht="38.25" customHeight="1" x14ac:dyDescent="0.25">
      <c r="A92" s="200"/>
      <c r="B92" s="419" t="s">
        <v>673</v>
      </c>
      <c r="C92" s="234" t="s">
        <v>674</v>
      </c>
      <c r="D92" s="235" t="s">
        <v>748</v>
      </c>
      <c r="E92" s="375" t="s">
        <v>675</v>
      </c>
      <c r="F92" s="375"/>
      <c r="G92" s="375"/>
      <c r="H92" s="375"/>
      <c r="I92" s="298" t="str">
        <f>'D5'!T14</f>
        <v/>
      </c>
    </row>
    <row r="93" spans="1:9" ht="36" customHeight="1" x14ac:dyDescent="0.25">
      <c r="A93" s="200"/>
      <c r="B93" s="419"/>
      <c r="C93" s="222" t="s">
        <v>676</v>
      </c>
      <c r="D93" s="241"/>
      <c r="E93" s="387"/>
      <c r="F93" s="387"/>
      <c r="G93" s="387"/>
      <c r="H93" s="387"/>
      <c r="I93" s="296"/>
    </row>
    <row r="94" spans="1:9" ht="31.5" customHeight="1" x14ac:dyDescent="0.25">
      <c r="A94" s="200"/>
      <c r="B94" s="419"/>
      <c r="C94" s="221" t="s">
        <v>677</v>
      </c>
      <c r="D94" s="226"/>
      <c r="E94" s="388"/>
      <c r="F94" s="388"/>
      <c r="G94" s="388"/>
      <c r="H94" s="388"/>
      <c r="I94" s="296"/>
    </row>
    <row r="95" spans="1:9" ht="36" customHeight="1" x14ac:dyDescent="0.25">
      <c r="A95" s="200"/>
      <c r="B95" s="419"/>
      <c r="C95" s="238" t="s">
        <v>678</v>
      </c>
      <c r="D95" s="239"/>
      <c r="E95" s="376"/>
      <c r="F95" s="376"/>
      <c r="G95" s="376"/>
      <c r="H95" s="376"/>
      <c r="I95" s="296"/>
    </row>
    <row r="96" spans="1:9" ht="38.25" customHeight="1" x14ac:dyDescent="0.25">
      <c r="A96" s="200"/>
      <c r="B96" s="419"/>
      <c r="C96" s="217" t="s">
        <v>679</v>
      </c>
      <c r="D96" s="208" t="s">
        <v>749</v>
      </c>
      <c r="E96" s="377" t="s">
        <v>680</v>
      </c>
      <c r="F96" s="377"/>
      <c r="G96" s="377"/>
      <c r="H96" s="377"/>
      <c r="I96" s="298" t="str">
        <f>'D3'!S10</f>
        <v/>
      </c>
    </row>
    <row r="97" spans="1:10" ht="32.25" customHeight="1" x14ac:dyDescent="0.25">
      <c r="A97" s="200"/>
      <c r="B97" s="419"/>
      <c r="C97" s="234"/>
      <c r="D97" s="235" t="s">
        <v>750</v>
      </c>
      <c r="E97" s="374" t="s">
        <v>681</v>
      </c>
      <c r="F97" s="374"/>
      <c r="G97" s="374"/>
      <c r="H97" s="374"/>
      <c r="I97" s="298" t="str">
        <f>'D3'!S12</f>
        <v/>
      </c>
    </row>
    <row r="98" spans="1:10" ht="30.75" customHeight="1" x14ac:dyDescent="0.25">
      <c r="A98" s="200"/>
      <c r="B98" s="419"/>
      <c r="C98" s="217" t="s">
        <v>682</v>
      </c>
      <c r="D98" s="208" t="s">
        <v>751</v>
      </c>
      <c r="E98" s="377" t="s">
        <v>683</v>
      </c>
      <c r="F98" s="377"/>
      <c r="G98" s="377"/>
      <c r="H98" s="377"/>
      <c r="I98" s="298" t="str">
        <f>'D3'!S14</f>
        <v/>
      </c>
      <c r="J98" s="64"/>
    </row>
    <row r="99" spans="1:10" ht="39.75" customHeight="1" x14ac:dyDescent="0.25">
      <c r="A99" s="200"/>
      <c r="B99" s="419"/>
      <c r="C99" s="217"/>
      <c r="D99" s="208" t="s">
        <v>752</v>
      </c>
      <c r="E99" s="378" t="s">
        <v>684</v>
      </c>
      <c r="F99" s="378"/>
      <c r="G99" s="378"/>
      <c r="H99" s="378"/>
      <c r="I99" s="298" t="str">
        <f>'D3'!S26</f>
        <v/>
      </c>
      <c r="J99" s="64"/>
    </row>
    <row r="100" spans="1:10" ht="29.25" customHeight="1" x14ac:dyDescent="0.25">
      <c r="A100" s="200"/>
      <c r="B100" s="419"/>
      <c r="C100" s="217"/>
      <c r="D100" s="208" t="s">
        <v>753</v>
      </c>
      <c r="E100" s="378" t="s">
        <v>685</v>
      </c>
      <c r="F100" s="378"/>
      <c r="G100" s="378"/>
      <c r="H100" s="378"/>
      <c r="I100" s="298" t="str">
        <f>'D3'!S27</f>
        <v/>
      </c>
      <c r="J100" s="64"/>
    </row>
    <row r="101" spans="1:10" ht="56.25" customHeight="1" x14ac:dyDescent="0.25">
      <c r="A101" s="200"/>
      <c r="B101" s="419"/>
      <c r="C101" s="217"/>
      <c r="D101" s="208" t="s">
        <v>754</v>
      </c>
      <c r="E101" s="378" t="s">
        <v>686</v>
      </c>
      <c r="F101" s="378"/>
      <c r="G101" s="378"/>
      <c r="H101" s="378"/>
      <c r="I101" s="298" t="str">
        <f>'D3'!S24</f>
        <v/>
      </c>
      <c r="J101" s="64"/>
    </row>
    <row r="102" spans="1:10" ht="33" customHeight="1" x14ac:dyDescent="0.25">
      <c r="A102" s="200"/>
      <c r="B102" s="419"/>
      <c r="C102" s="234"/>
      <c r="D102" s="235" t="s">
        <v>755</v>
      </c>
      <c r="E102" s="374" t="s">
        <v>687</v>
      </c>
      <c r="F102" s="374"/>
      <c r="G102" s="374"/>
      <c r="H102" s="374"/>
      <c r="I102" s="298" t="str">
        <f>'D3'!S23</f>
        <v/>
      </c>
      <c r="J102" s="64"/>
    </row>
    <row r="103" spans="1:10" ht="40.5" customHeight="1" x14ac:dyDescent="0.25">
      <c r="A103" s="200"/>
      <c r="B103" s="419"/>
      <c r="C103" s="234" t="s">
        <v>688</v>
      </c>
      <c r="D103" s="235" t="s">
        <v>756</v>
      </c>
      <c r="E103" s="375" t="s">
        <v>689</v>
      </c>
      <c r="F103" s="375"/>
      <c r="G103" s="375"/>
      <c r="H103" s="375"/>
      <c r="I103" s="298" t="str">
        <f>'D3'!S28</f>
        <v/>
      </c>
      <c r="J103" s="64"/>
    </row>
    <row r="104" spans="1:10" ht="45" customHeight="1" x14ac:dyDescent="0.25">
      <c r="A104" s="200"/>
      <c r="B104" s="419"/>
      <c r="C104" s="234" t="s">
        <v>690</v>
      </c>
      <c r="D104" s="235" t="s">
        <v>757</v>
      </c>
      <c r="E104" s="375" t="s">
        <v>691</v>
      </c>
      <c r="F104" s="375"/>
      <c r="G104" s="375"/>
      <c r="H104" s="375"/>
      <c r="I104" s="298" t="str">
        <f>'D3'!S12</f>
        <v/>
      </c>
      <c r="J104" s="64"/>
    </row>
    <row r="105" spans="1:10" ht="42" customHeight="1" x14ac:dyDescent="0.25">
      <c r="A105" s="200"/>
      <c r="B105" s="419"/>
      <c r="C105" s="234" t="s">
        <v>692</v>
      </c>
      <c r="D105" s="235" t="s">
        <v>758</v>
      </c>
      <c r="E105" s="377" t="s">
        <v>693</v>
      </c>
      <c r="F105" s="377"/>
      <c r="G105" s="377"/>
      <c r="H105" s="377"/>
      <c r="I105" s="298" t="str">
        <f>'D5'!T42</f>
        <v/>
      </c>
      <c r="J105" s="64"/>
    </row>
    <row r="106" spans="1:10" ht="35.25" customHeight="1" x14ac:dyDescent="0.25">
      <c r="A106" s="200"/>
      <c r="B106" s="419"/>
      <c r="C106" s="408" t="s">
        <v>694</v>
      </c>
      <c r="D106" s="235"/>
      <c r="E106" s="377" t="s">
        <v>695</v>
      </c>
      <c r="F106" s="377"/>
      <c r="G106" s="377"/>
      <c r="H106" s="377"/>
      <c r="I106" s="298" t="str">
        <f>'D1'!T37</f>
        <v/>
      </c>
      <c r="J106" s="64"/>
    </row>
    <row r="107" spans="1:10" ht="38.25" customHeight="1" x14ac:dyDescent="0.25">
      <c r="A107" s="200"/>
      <c r="B107" s="419"/>
      <c r="C107" s="409"/>
      <c r="D107" s="235" t="s">
        <v>759</v>
      </c>
      <c r="E107" s="374" t="s">
        <v>696</v>
      </c>
      <c r="F107" s="374"/>
      <c r="G107" s="374"/>
      <c r="H107" s="374"/>
      <c r="I107" s="298" t="str">
        <f>'D3'!S27</f>
        <v/>
      </c>
      <c r="J107" s="64"/>
    </row>
    <row r="108" spans="1:10" ht="32.25" customHeight="1" x14ac:dyDescent="0.25">
      <c r="A108" s="200"/>
      <c r="B108" s="419"/>
      <c r="C108" s="234" t="s">
        <v>697</v>
      </c>
      <c r="D108" s="235" t="s">
        <v>760</v>
      </c>
      <c r="E108" s="374" t="s">
        <v>698</v>
      </c>
      <c r="F108" s="374"/>
      <c r="G108" s="374"/>
      <c r="H108" s="374"/>
      <c r="I108" s="298" t="str">
        <f>'D2'!T11</f>
        <v/>
      </c>
    </row>
    <row r="109" spans="1:10" ht="31.5" customHeight="1" x14ac:dyDescent="0.25">
      <c r="A109" s="200"/>
      <c r="B109" s="419"/>
      <c r="C109" s="236" t="s">
        <v>699</v>
      </c>
      <c r="D109" s="237"/>
      <c r="E109" s="372"/>
      <c r="F109" s="372"/>
      <c r="G109" s="372"/>
      <c r="H109" s="372"/>
      <c r="I109" s="296"/>
    </row>
    <row r="110" spans="1:10" ht="47.25" customHeight="1" x14ac:dyDescent="0.25">
      <c r="A110" s="200"/>
      <c r="B110" s="420"/>
      <c r="C110" s="234" t="s">
        <v>700</v>
      </c>
      <c r="D110" s="235" t="s">
        <v>761</v>
      </c>
      <c r="E110" s="375" t="s">
        <v>701</v>
      </c>
      <c r="F110" s="375"/>
      <c r="G110" s="375"/>
      <c r="H110" s="375"/>
      <c r="I110" s="298" t="str">
        <f>'D2'!T10</f>
        <v/>
      </c>
    </row>
    <row r="111" spans="1:10" ht="41.25" customHeight="1" x14ac:dyDescent="0.25">
      <c r="A111" s="200"/>
      <c r="B111" s="400" t="s">
        <v>702</v>
      </c>
      <c r="C111" s="218" t="s">
        <v>703</v>
      </c>
      <c r="D111" s="219" t="s">
        <v>762</v>
      </c>
      <c r="E111" s="371" t="s">
        <v>704</v>
      </c>
      <c r="F111" s="371"/>
      <c r="G111" s="371"/>
      <c r="H111" s="371"/>
      <c r="I111" s="298" t="str">
        <f>'D1'!T12</f>
        <v/>
      </c>
    </row>
    <row r="112" spans="1:10" ht="30.75" customHeight="1" x14ac:dyDescent="0.25">
      <c r="A112" s="200"/>
      <c r="B112" s="401"/>
      <c r="C112" s="227"/>
      <c r="D112" s="228" t="s">
        <v>763</v>
      </c>
      <c r="E112" s="370" t="s">
        <v>705</v>
      </c>
      <c r="F112" s="370"/>
      <c r="G112" s="370"/>
      <c r="H112" s="370"/>
      <c r="I112" s="298" t="str">
        <f>'D1'!T13</f>
        <v/>
      </c>
    </row>
    <row r="113" spans="1:9" ht="33" customHeight="1" x14ac:dyDescent="0.25">
      <c r="A113" s="200"/>
      <c r="B113" s="401"/>
      <c r="C113" s="227" t="s">
        <v>706</v>
      </c>
      <c r="D113" s="229" t="s">
        <v>764</v>
      </c>
      <c r="E113" s="406" t="s">
        <v>707</v>
      </c>
      <c r="F113" s="406"/>
      <c r="G113" s="406"/>
      <c r="H113" s="406"/>
      <c r="I113" s="298" t="str">
        <f>'D1'!T29</f>
        <v/>
      </c>
    </row>
    <row r="114" spans="1:9" ht="30" customHeight="1" x14ac:dyDescent="0.25">
      <c r="A114" s="200"/>
      <c r="B114" s="401"/>
      <c r="C114" s="218" t="s">
        <v>708</v>
      </c>
      <c r="D114" s="219" t="s">
        <v>765</v>
      </c>
      <c r="E114" s="371" t="s">
        <v>709</v>
      </c>
      <c r="F114" s="371"/>
      <c r="G114" s="371"/>
      <c r="H114" s="371"/>
      <c r="I114" s="402" t="str">
        <f>'D5'!T16</f>
        <v/>
      </c>
    </row>
    <row r="115" spans="1:9" ht="25.5" customHeight="1" x14ac:dyDescent="0.25">
      <c r="A115" s="200"/>
      <c r="B115" s="401"/>
      <c r="C115" s="218" t="s">
        <v>710</v>
      </c>
      <c r="D115" s="209"/>
      <c r="E115" s="407"/>
      <c r="F115" s="407"/>
      <c r="G115" s="407"/>
      <c r="H115" s="407"/>
      <c r="I115" s="403"/>
    </row>
    <row r="116" spans="1:9" ht="24.75" customHeight="1" x14ac:dyDescent="0.25">
      <c r="A116" s="200"/>
      <c r="B116" s="401"/>
      <c r="C116" s="227" t="s">
        <v>711</v>
      </c>
      <c r="D116" s="288"/>
      <c r="E116" s="370"/>
      <c r="F116" s="370"/>
      <c r="G116" s="370"/>
      <c r="H116" s="370"/>
      <c r="I116" s="404"/>
    </row>
    <row r="117" spans="1:9" ht="38.25" customHeight="1" x14ac:dyDescent="0.25">
      <c r="A117" s="200"/>
      <c r="B117" s="401"/>
      <c r="C117" s="227" t="s">
        <v>712</v>
      </c>
      <c r="D117" s="229" t="s">
        <v>766</v>
      </c>
      <c r="E117" s="406" t="s">
        <v>713</v>
      </c>
      <c r="F117" s="406"/>
      <c r="G117" s="406"/>
      <c r="H117" s="406"/>
      <c r="I117" s="298" t="str">
        <f>'D5'!T52</f>
        <v/>
      </c>
    </row>
    <row r="118" spans="1:9" ht="56.25" customHeight="1" x14ac:dyDescent="0.25">
      <c r="A118" s="200"/>
      <c r="B118" s="401"/>
      <c r="C118" s="227" t="s">
        <v>714</v>
      </c>
      <c r="D118" s="229" t="s">
        <v>767</v>
      </c>
      <c r="E118" s="406" t="s">
        <v>715</v>
      </c>
      <c r="F118" s="406"/>
      <c r="G118" s="406"/>
      <c r="H118" s="406"/>
      <c r="I118" s="298" t="str">
        <f>'D1'!T24</f>
        <v/>
      </c>
    </row>
    <row r="119" spans="1:9" ht="39" customHeight="1" x14ac:dyDescent="0.25">
      <c r="A119" s="200"/>
      <c r="B119" s="401"/>
      <c r="C119" s="227" t="s">
        <v>716</v>
      </c>
      <c r="D119" s="229" t="s">
        <v>768</v>
      </c>
      <c r="E119" s="406" t="s">
        <v>717</v>
      </c>
      <c r="F119" s="406"/>
      <c r="G119" s="406"/>
      <c r="H119" s="406"/>
      <c r="I119" s="298" t="str">
        <f>'D5'!T28</f>
        <v/>
      </c>
    </row>
    <row r="120" spans="1:9" ht="37.5" customHeight="1" x14ac:dyDescent="0.25">
      <c r="A120" s="200"/>
      <c r="B120" s="401"/>
      <c r="C120" s="227" t="s">
        <v>718</v>
      </c>
      <c r="D120" s="229" t="s">
        <v>769</v>
      </c>
      <c r="E120" s="406" t="s">
        <v>719</v>
      </c>
      <c r="F120" s="406"/>
      <c r="G120" s="406"/>
      <c r="H120" s="406"/>
      <c r="I120" s="298" t="str">
        <f>'D5'!T33</f>
        <v/>
      </c>
    </row>
    <row r="121" spans="1:9" ht="45.75" customHeight="1" x14ac:dyDescent="0.25">
      <c r="A121" s="200"/>
      <c r="B121" s="401"/>
      <c r="C121" s="227" t="s">
        <v>720</v>
      </c>
      <c r="D121" s="229" t="s">
        <v>770</v>
      </c>
      <c r="E121" s="406" t="s">
        <v>721</v>
      </c>
      <c r="F121" s="406"/>
      <c r="G121" s="406"/>
      <c r="H121" s="406"/>
      <c r="I121" s="298" t="str">
        <f>'D1'!T38</f>
        <v/>
      </c>
    </row>
    <row r="122" spans="1:9" ht="48" customHeight="1" x14ac:dyDescent="0.25">
      <c r="A122" s="200"/>
      <c r="B122" s="401"/>
      <c r="C122" s="218" t="s">
        <v>722</v>
      </c>
      <c r="D122" s="219" t="s">
        <v>771</v>
      </c>
      <c r="E122" s="371" t="s">
        <v>723</v>
      </c>
      <c r="F122" s="371"/>
      <c r="G122" s="371"/>
      <c r="H122" s="371"/>
      <c r="I122" s="298" t="str">
        <f>'D1'!T38</f>
        <v/>
      </c>
    </row>
    <row r="123" spans="1:9" ht="46.5" customHeight="1" x14ac:dyDescent="0.25">
      <c r="A123" s="200"/>
      <c r="B123" s="401"/>
      <c r="C123" s="218"/>
      <c r="D123" s="210" t="s">
        <v>772</v>
      </c>
      <c r="E123" s="407" t="s">
        <v>724</v>
      </c>
      <c r="F123" s="407"/>
      <c r="G123" s="407"/>
      <c r="H123" s="407"/>
      <c r="I123" s="298" t="str">
        <f>'D5'!T20</f>
        <v/>
      </c>
    </row>
    <row r="124" spans="1:9" ht="39.75" customHeight="1" x14ac:dyDescent="0.25">
      <c r="A124" s="200"/>
      <c r="B124" s="401"/>
      <c r="C124" s="227"/>
      <c r="D124" s="228" t="s">
        <v>773</v>
      </c>
      <c r="E124" s="370" t="s">
        <v>725</v>
      </c>
      <c r="F124" s="370"/>
      <c r="G124" s="370"/>
      <c r="H124" s="370"/>
      <c r="I124" s="298" t="str">
        <f>'D5'!T22</f>
        <v/>
      </c>
    </row>
    <row r="125" spans="1:9" ht="42" customHeight="1" x14ac:dyDescent="0.25">
      <c r="A125" s="200"/>
      <c r="B125" s="401"/>
      <c r="C125" s="218" t="s">
        <v>726</v>
      </c>
      <c r="D125" s="219" t="s">
        <v>774</v>
      </c>
      <c r="E125" s="371" t="s">
        <v>727</v>
      </c>
      <c r="F125" s="371"/>
      <c r="G125" s="371"/>
      <c r="H125" s="371"/>
      <c r="I125" s="298" t="str">
        <f>'D5'!T54</f>
        <v/>
      </c>
    </row>
    <row r="126" spans="1:9" ht="45" customHeight="1" x14ac:dyDescent="0.25">
      <c r="A126" s="200"/>
      <c r="B126" s="401"/>
      <c r="C126" s="232"/>
      <c r="D126" s="233" t="s">
        <v>775</v>
      </c>
      <c r="E126" s="370" t="s">
        <v>728</v>
      </c>
      <c r="F126" s="370"/>
      <c r="G126" s="370"/>
      <c r="H126" s="370"/>
      <c r="I126" s="298" t="str">
        <f>'D5'!T56</f>
        <v/>
      </c>
    </row>
    <row r="127" spans="1:9" ht="36.75" customHeight="1" x14ac:dyDescent="0.25">
      <c r="A127" s="200"/>
      <c r="B127" s="401"/>
      <c r="C127" s="231" t="s">
        <v>729</v>
      </c>
      <c r="D127" s="230"/>
      <c r="E127" s="372"/>
      <c r="F127" s="372"/>
      <c r="G127" s="372"/>
      <c r="H127" s="372"/>
      <c r="I127" s="296"/>
    </row>
    <row r="128" spans="1:9" ht="39" customHeight="1" x14ac:dyDescent="0.25">
      <c r="A128" s="200"/>
      <c r="B128" s="401"/>
      <c r="C128" s="218" t="s">
        <v>730</v>
      </c>
      <c r="D128" s="219" t="s">
        <v>776</v>
      </c>
      <c r="E128" s="371" t="s">
        <v>731</v>
      </c>
      <c r="F128" s="371"/>
      <c r="G128" s="371"/>
      <c r="H128" s="371"/>
      <c r="I128" s="298" t="str">
        <f>'D5'!T59</f>
        <v/>
      </c>
    </row>
    <row r="129" spans="1:9" ht="39.75" customHeight="1" x14ac:dyDescent="0.25">
      <c r="A129" s="200"/>
      <c r="B129" s="401"/>
      <c r="C129" s="227"/>
      <c r="D129" s="228" t="s">
        <v>777</v>
      </c>
      <c r="E129" s="370" t="s">
        <v>732</v>
      </c>
      <c r="F129" s="370"/>
      <c r="G129" s="370"/>
      <c r="H129" s="370"/>
      <c r="I129" s="298" t="str">
        <f>'D5'!T24</f>
        <v/>
      </c>
    </row>
    <row r="130" spans="1:9" ht="38.25" customHeight="1" x14ac:dyDescent="0.25">
      <c r="A130" s="200"/>
      <c r="B130" s="398" t="s">
        <v>733</v>
      </c>
      <c r="C130" s="248" t="s">
        <v>734</v>
      </c>
      <c r="D130" s="249" t="s">
        <v>778</v>
      </c>
      <c r="E130" s="405" t="s">
        <v>735</v>
      </c>
      <c r="F130" s="405"/>
      <c r="G130" s="405"/>
      <c r="H130" s="405"/>
      <c r="I130" s="298" t="str">
        <f>'D5'!T53</f>
        <v/>
      </c>
    </row>
    <row r="131" spans="1:9" ht="43.5" customHeight="1" x14ac:dyDescent="0.25">
      <c r="A131" s="200"/>
      <c r="B131" s="398"/>
      <c r="C131" s="248" t="s">
        <v>736</v>
      </c>
      <c r="D131" s="249" t="s">
        <v>779</v>
      </c>
      <c r="E131" s="405" t="s">
        <v>737</v>
      </c>
      <c r="F131" s="405"/>
      <c r="G131" s="405"/>
      <c r="H131" s="405"/>
      <c r="I131" s="298" t="str">
        <f>'D5'!T51</f>
        <v/>
      </c>
    </row>
    <row r="132" spans="1:9" ht="48" customHeight="1" x14ac:dyDescent="0.25">
      <c r="A132" s="200"/>
      <c r="B132" s="398"/>
      <c r="C132" s="248" t="s">
        <v>738</v>
      </c>
      <c r="D132" s="250" t="s">
        <v>780</v>
      </c>
      <c r="E132" s="405" t="s">
        <v>739</v>
      </c>
      <c r="F132" s="405"/>
      <c r="G132" s="405"/>
      <c r="H132" s="405"/>
      <c r="I132" s="298" t="str">
        <f>'D1'!T33</f>
        <v/>
      </c>
    </row>
    <row r="133" spans="1:9" ht="42.75" customHeight="1" x14ac:dyDescent="0.25">
      <c r="A133" s="200"/>
      <c r="B133" s="398"/>
      <c r="C133" s="222" t="s">
        <v>740</v>
      </c>
      <c r="D133" s="224"/>
      <c r="E133" s="382"/>
      <c r="F133" s="382"/>
      <c r="G133" s="382"/>
      <c r="H133" s="382"/>
      <c r="I133" s="296"/>
    </row>
    <row r="134" spans="1:9" ht="48" customHeight="1" x14ac:dyDescent="0.25">
      <c r="A134" s="200"/>
      <c r="B134" s="398"/>
      <c r="C134" s="221" t="s">
        <v>741</v>
      </c>
      <c r="D134" s="225"/>
      <c r="E134" s="373"/>
      <c r="F134" s="373"/>
      <c r="G134" s="373"/>
      <c r="H134" s="373"/>
      <c r="I134" s="296"/>
    </row>
    <row r="135" spans="1:9" ht="33.75" customHeight="1" thickBot="1" x14ac:dyDescent="0.3">
      <c r="A135" s="200"/>
      <c r="B135" s="399"/>
      <c r="C135" s="216" t="s">
        <v>742</v>
      </c>
      <c r="D135" s="206"/>
      <c r="E135" s="369"/>
      <c r="F135" s="369"/>
      <c r="G135" s="369"/>
      <c r="H135" s="369"/>
      <c r="I135" s="297"/>
    </row>
  </sheetData>
  <sheetProtection formatCells="0" formatColumns="0" formatRows="0" insertColumns="0" insertRows="0" insertHyperlinks="0" deleteColumns="0" deleteRows="0" sort="0" autoFilter="0" pivotTables="0"/>
  <mergeCells count="91">
    <mergeCell ref="E46:F46"/>
    <mergeCell ref="E47:F47"/>
    <mergeCell ref="E48:F48"/>
    <mergeCell ref="E49:F49"/>
    <mergeCell ref="E50:F50"/>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5:H95"/>
    <mergeCell ref="E96:H96"/>
    <mergeCell ref="E97:H97"/>
    <mergeCell ref="E98:H98"/>
    <mergeCell ref="E104:H104"/>
    <mergeCell ref="E99:H99"/>
    <mergeCell ref="E100:H100"/>
    <mergeCell ref="E101:H101"/>
    <mergeCell ref="E107:H107"/>
    <mergeCell ref="E108:H108"/>
    <mergeCell ref="E109:H109"/>
    <mergeCell ref="E110:H110"/>
    <mergeCell ref="E112:H112"/>
    <mergeCell ref="E111:H111"/>
    <mergeCell ref="E135:H135"/>
    <mergeCell ref="E124:H124"/>
    <mergeCell ref="E125:H125"/>
    <mergeCell ref="E126:H126"/>
    <mergeCell ref="E127:H127"/>
    <mergeCell ref="E129:H129"/>
    <mergeCell ref="E128:H128"/>
    <mergeCell ref="E134:H134"/>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showRowColHeaders="0" zoomScale="70" zoomScaleNormal="70" workbookViewId="0">
      <selection activeCell="C8" sqref="C8:D8"/>
    </sheetView>
  </sheetViews>
  <sheetFormatPr defaultRowHeight="15" x14ac:dyDescent="0.25"/>
  <cols>
    <col min="1" max="1" width="9.140625" style="180"/>
    <col min="2" max="2" width="79.42578125" style="180" customWidth="1"/>
    <col min="3" max="3" width="69.5703125" style="180" customWidth="1"/>
    <col min="4" max="4" width="9.140625" style="180" customWidth="1"/>
    <col min="5" max="16384" width="9.140625" style="180"/>
  </cols>
  <sheetData>
    <row r="2" spans="2:4" ht="23.25" x14ac:dyDescent="0.35">
      <c r="B2" s="425" t="s">
        <v>781</v>
      </c>
      <c r="C2" s="425"/>
      <c r="D2" s="425"/>
    </row>
    <row r="4" spans="2:4" x14ac:dyDescent="0.25">
      <c r="B4" s="427" t="s">
        <v>782</v>
      </c>
      <c r="C4" s="427"/>
      <c r="D4" s="427"/>
    </row>
    <row r="5" spans="2:4" x14ac:dyDescent="0.25">
      <c r="B5" s="309" t="s">
        <v>783</v>
      </c>
      <c r="C5" s="428" t="s">
        <v>784</v>
      </c>
      <c r="D5" s="428"/>
    </row>
    <row r="6" spans="2:4" ht="30" x14ac:dyDescent="0.25">
      <c r="B6" s="310" t="s">
        <v>785</v>
      </c>
      <c r="C6" s="429"/>
      <c r="D6" s="429"/>
    </row>
    <row r="7" spans="2:4" ht="30" x14ac:dyDescent="0.25">
      <c r="B7" s="310" t="s">
        <v>786</v>
      </c>
      <c r="C7" s="429"/>
      <c r="D7" s="429"/>
    </row>
    <row r="8" spans="2:4" ht="45.75" customHeight="1" x14ac:dyDescent="0.25">
      <c r="B8" s="426" t="s">
        <v>787</v>
      </c>
      <c r="C8" s="429" t="s">
        <v>788</v>
      </c>
      <c r="D8" s="429"/>
    </row>
    <row r="9" spans="2:4" x14ac:dyDescent="0.25">
      <c r="B9" s="426"/>
      <c r="C9" s="429" t="s">
        <v>789</v>
      </c>
      <c r="D9" s="429"/>
    </row>
    <row r="10" spans="2:4" ht="55.5" customHeight="1" x14ac:dyDescent="0.25">
      <c r="B10" s="426"/>
      <c r="C10" s="429" t="s">
        <v>790</v>
      </c>
      <c r="D10" s="429"/>
    </row>
    <row r="11" spans="2:4" ht="45" x14ac:dyDescent="0.25">
      <c r="B11" s="310" t="s">
        <v>791</v>
      </c>
      <c r="C11" s="429" t="s">
        <v>792</v>
      </c>
      <c r="D11" s="429"/>
    </row>
    <row r="12" spans="2:4" ht="19.5" customHeight="1" x14ac:dyDescent="0.25">
      <c r="B12" s="426" t="s">
        <v>793</v>
      </c>
      <c r="C12" s="429" t="s">
        <v>794</v>
      </c>
      <c r="D12" s="429"/>
    </row>
    <row r="13" spans="2:4" ht="30.75" customHeight="1" x14ac:dyDescent="0.25">
      <c r="B13" s="426"/>
      <c r="C13" s="429" t="s">
        <v>795</v>
      </c>
      <c r="D13" s="429"/>
    </row>
    <row r="14" spans="2:4" ht="30.75" customHeight="1" x14ac:dyDescent="0.25">
      <c r="B14" s="426"/>
      <c r="C14" s="429" t="s">
        <v>796</v>
      </c>
      <c r="D14" s="429"/>
    </row>
    <row r="15" spans="2:4" ht="30" x14ac:dyDescent="0.25">
      <c r="B15" s="310" t="s">
        <v>797</v>
      </c>
      <c r="C15" s="429" t="s">
        <v>798</v>
      </c>
      <c r="D15" s="429"/>
    </row>
    <row r="16" spans="2:4" ht="50.25" customHeight="1" x14ac:dyDescent="0.25">
      <c r="B16" s="310" t="s">
        <v>799</v>
      </c>
      <c r="C16" s="429" t="s">
        <v>800</v>
      </c>
      <c r="D16" s="429"/>
    </row>
    <row r="17" spans="2:4" ht="28.5" customHeight="1" x14ac:dyDescent="0.25">
      <c r="B17" s="310"/>
      <c r="C17" s="429" t="s">
        <v>801</v>
      </c>
      <c r="D17" s="429"/>
    </row>
    <row r="18" spans="2:4" ht="29.25" customHeight="1" x14ac:dyDescent="0.25">
      <c r="B18" s="310"/>
      <c r="C18" s="429" t="s">
        <v>802</v>
      </c>
      <c r="D18" s="429"/>
    </row>
    <row r="19" spans="2:4" ht="46.5" customHeight="1" x14ac:dyDescent="0.25">
      <c r="B19" s="310"/>
      <c r="C19" s="429" t="s">
        <v>803</v>
      </c>
      <c r="D19" s="429"/>
    </row>
    <row r="20" spans="2:4" ht="28.5" customHeight="1" x14ac:dyDescent="0.25">
      <c r="B20" s="426" t="s">
        <v>804</v>
      </c>
      <c r="C20" s="429" t="s">
        <v>805</v>
      </c>
      <c r="D20" s="429"/>
    </row>
    <row r="21" spans="2:4" ht="32.25" customHeight="1" x14ac:dyDescent="0.25">
      <c r="B21" s="426"/>
      <c r="C21" s="429" t="s">
        <v>806</v>
      </c>
      <c r="D21" s="429"/>
    </row>
    <row r="22" spans="2:4" ht="45" customHeight="1" x14ac:dyDescent="0.25">
      <c r="B22" s="426" t="s">
        <v>807</v>
      </c>
      <c r="C22" s="429" t="s">
        <v>808</v>
      </c>
      <c r="D22" s="429"/>
    </row>
    <row r="23" spans="2:4" ht="30.75" customHeight="1" x14ac:dyDescent="0.25">
      <c r="B23" s="426"/>
      <c r="C23" s="429" t="s">
        <v>809</v>
      </c>
      <c r="D23" s="429"/>
    </row>
    <row r="24" spans="2:4" x14ac:dyDescent="0.25">
      <c r="B24" s="310" t="s">
        <v>810</v>
      </c>
      <c r="C24" s="429"/>
      <c r="D24" s="429"/>
    </row>
    <row r="25" spans="2:4" x14ac:dyDescent="0.25">
      <c r="B25" s="310" t="s">
        <v>811</v>
      </c>
      <c r="C25" s="429"/>
      <c r="D25" s="429"/>
    </row>
    <row r="26" spans="2:4" ht="30" x14ac:dyDescent="0.25">
      <c r="B26" s="310" t="s">
        <v>812</v>
      </c>
      <c r="C26" s="429"/>
      <c r="D26" s="429"/>
    </row>
    <row r="27" spans="2:4" ht="30.75" customHeight="1" x14ac:dyDescent="0.25">
      <c r="B27" s="426" t="s">
        <v>813</v>
      </c>
      <c r="C27" s="429" t="s">
        <v>814</v>
      </c>
      <c r="D27" s="429"/>
    </row>
    <row r="28" spans="2:4" ht="23.25" customHeight="1" x14ac:dyDescent="0.25">
      <c r="B28" s="426"/>
      <c r="C28" s="429" t="s">
        <v>815</v>
      </c>
      <c r="D28" s="429"/>
    </row>
    <row r="29" spans="2:4" ht="34.5" customHeight="1" x14ac:dyDescent="0.25">
      <c r="B29" s="426"/>
      <c r="C29" s="429" t="s">
        <v>816</v>
      </c>
      <c r="D29" s="429"/>
    </row>
    <row r="30" spans="2:4" x14ac:dyDescent="0.25">
      <c r="B30" s="426"/>
      <c r="C30" s="429" t="s">
        <v>817</v>
      </c>
      <c r="D30" s="429"/>
    </row>
    <row r="31" spans="2:4" x14ac:dyDescent="0.25">
      <c r="B31" s="426"/>
      <c r="C31" s="429" t="s">
        <v>818</v>
      </c>
      <c r="D31" s="429"/>
    </row>
    <row r="32" spans="2:4" ht="30" customHeight="1" x14ac:dyDescent="0.25">
      <c r="B32" s="426"/>
      <c r="C32" s="429" t="s">
        <v>819</v>
      </c>
      <c r="D32" s="429"/>
    </row>
    <row r="33" spans="2:4" ht="30.75" customHeight="1" x14ac:dyDescent="0.25">
      <c r="B33" s="426"/>
      <c r="C33" s="429" t="s">
        <v>820</v>
      </c>
      <c r="D33" s="429"/>
    </row>
    <row r="34" spans="2:4" ht="29.25" customHeight="1" x14ac:dyDescent="0.25">
      <c r="B34" s="426"/>
      <c r="C34" s="429" t="s">
        <v>821</v>
      </c>
      <c r="D34" s="429"/>
    </row>
    <row r="35" spans="2:4" ht="32.25" customHeight="1" x14ac:dyDescent="0.25">
      <c r="B35" s="426"/>
      <c r="C35" s="429" t="s">
        <v>822</v>
      </c>
      <c r="D35" s="429"/>
    </row>
    <row r="36" spans="2:4" x14ac:dyDescent="0.25">
      <c r="B36" s="430" t="s">
        <v>823</v>
      </c>
      <c r="C36" s="430"/>
      <c r="D36" s="430"/>
    </row>
    <row r="37" spans="2:4" x14ac:dyDescent="0.25">
      <c r="B37" s="311" t="s">
        <v>824</v>
      </c>
      <c r="C37" s="428" t="s">
        <v>825</v>
      </c>
      <c r="D37" s="428"/>
    </row>
    <row r="38" spans="2:4" ht="30" x14ac:dyDescent="0.25">
      <c r="B38" s="310" t="s">
        <v>826</v>
      </c>
      <c r="C38" s="429"/>
      <c r="D38" s="429"/>
    </row>
    <row r="39" spans="2:4" ht="52.5" customHeight="1" x14ac:dyDescent="0.25">
      <c r="B39" s="310" t="s">
        <v>827</v>
      </c>
      <c r="C39" s="429"/>
      <c r="D39" s="429"/>
    </row>
    <row r="40" spans="2:4" ht="30" x14ac:dyDescent="0.25">
      <c r="B40" s="310" t="s">
        <v>828</v>
      </c>
      <c r="C40" s="429"/>
      <c r="D40" s="429"/>
    </row>
    <row r="41" spans="2:4" ht="30" x14ac:dyDescent="0.25">
      <c r="B41" s="310" t="s">
        <v>829</v>
      </c>
      <c r="C41" s="429" t="s">
        <v>830</v>
      </c>
      <c r="D41" s="429"/>
    </row>
    <row r="42" spans="2:4" ht="33" customHeight="1" x14ac:dyDescent="0.25">
      <c r="B42" s="310" t="s">
        <v>831</v>
      </c>
      <c r="C42" s="429" t="s">
        <v>832</v>
      </c>
      <c r="D42" s="429"/>
    </row>
    <row r="43" spans="2:4" ht="50.25" customHeight="1" x14ac:dyDescent="0.25">
      <c r="B43" s="426" t="s">
        <v>833</v>
      </c>
      <c r="C43" s="429" t="s">
        <v>834</v>
      </c>
      <c r="D43" s="429"/>
    </row>
    <row r="44" spans="2:4" ht="48.75" customHeight="1" x14ac:dyDescent="0.25">
      <c r="B44" s="426"/>
      <c r="C44" s="429" t="s">
        <v>835</v>
      </c>
      <c r="D44" s="429"/>
    </row>
    <row r="45" spans="2:4" ht="28.5" customHeight="1" x14ac:dyDescent="0.25">
      <c r="B45" s="426"/>
      <c r="C45" s="429" t="s">
        <v>836</v>
      </c>
      <c r="D45" s="429"/>
    </row>
    <row r="46" spans="2:4" ht="30" x14ac:dyDescent="0.25">
      <c r="B46" s="310" t="s">
        <v>837</v>
      </c>
      <c r="C46" s="429"/>
      <c r="D46" s="429"/>
    </row>
    <row r="47" spans="2:4" ht="45" x14ac:dyDescent="0.25">
      <c r="B47" s="310" t="s">
        <v>838</v>
      </c>
      <c r="C47" s="429"/>
      <c r="D47" s="429"/>
    </row>
    <row r="48" spans="2:4" x14ac:dyDescent="0.25">
      <c r="B48" s="430" t="s">
        <v>839</v>
      </c>
      <c r="C48" s="430"/>
      <c r="D48" s="430"/>
    </row>
    <row r="49" spans="2:4" x14ac:dyDescent="0.25">
      <c r="B49" s="311" t="s">
        <v>840</v>
      </c>
      <c r="C49" s="428" t="s">
        <v>841</v>
      </c>
      <c r="D49" s="428"/>
    </row>
    <row r="50" spans="2:4" ht="33" customHeight="1" x14ac:dyDescent="0.25">
      <c r="B50" s="310" t="s">
        <v>842</v>
      </c>
      <c r="C50" s="429" t="s">
        <v>843</v>
      </c>
      <c r="D50" s="429"/>
    </row>
    <row r="51" spans="2:4" ht="39" customHeight="1" x14ac:dyDescent="0.25">
      <c r="B51" s="426" t="s">
        <v>844</v>
      </c>
      <c r="C51" s="429" t="s">
        <v>845</v>
      </c>
      <c r="D51" s="429"/>
    </row>
    <row r="52" spans="2:4" ht="25.5" customHeight="1" x14ac:dyDescent="0.25">
      <c r="B52" s="426"/>
      <c r="C52" s="429" t="s">
        <v>846</v>
      </c>
      <c r="D52" s="429"/>
    </row>
    <row r="53" spans="2:4" ht="29.25" customHeight="1" x14ac:dyDescent="0.25">
      <c r="B53" s="426"/>
      <c r="C53" s="429" t="s">
        <v>847</v>
      </c>
      <c r="D53" s="429"/>
    </row>
    <row r="54" spans="2:4" ht="39.75" customHeight="1" x14ac:dyDescent="0.25">
      <c r="B54" s="426"/>
      <c r="C54" s="429" t="s">
        <v>848</v>
      </c>
      <c r="D54" s="429"/>
    </row>
    <row r="55" spans="2:4" x14ac:dyDescent="0.25">
      <c r="B55" s="426"/>
      <c r="C55" s="429" t="s">
        <v>849</v>
      </c>
      <c r="D55" s="429"/>
    </row>
    <row r="56" spans="2:4" ht="29.25" customHeight="1" x14ac:dyDescent="0.25">
      <c r="B56" s="426"/>
      <c r="C56" s="429" t="s">
        <v>850</v>
      </c>
      <c r="D56" s="429"/>
    </row>
    <row r="57" spans="2:4" ht="33" customHeight="1" x14ac:dyDescent="0.25">
      <c r="B57" s="426"/>
      <c r="C57" s="429" t="s">
        <v>851</v>
      </c>
      <c r="D57" s="429"/>
    </row>
    <row r="58" spans="2:4" ht="30" customHeight="1" x14ac:dyDescent="0.25">
      <c r="B58" s="426"/>
      <c r="C58" s="429" t="s">
        <v>852</v>
      </c>
      <c r="D58" s="429"/>
    </row>
    <row r="59" spans="2:4" ht="32.25" customHeight="1" x14ac:dyDescent="0.25">
      <c r="B59" s="426"/>
      <c r="C59" s="429" t="s">
        <v>853</v>
      </c>
      <c r="D59" s="429"/>
    </row>
    <row r="60" spans="2:4" ht="30" x14ac:dyDescent="0.25">
      <c r="B60" s="310" t="s">
        <v>854</v>
      </c>
      <c r="C60" s="429"/>
      <c r="D60" s="429"/>
    </row>
    <row r="61" spans="2:4" x14ac:dyDescent="0.25">
      <c r="B61" s="310" t="s">
        <v>855</v>
      </c>
      <c r="C61" s="429"/>
      <c r="D61" s="429"/>
    </row>
    <row r="62" spans="2:4" ht="45" x14ac:dyDescent="0.25">
      <c r="B62" s="310" t="s">
        <v>856</v>
      </c>
      <c r="C62" s="429"/>
      <c r="D62" s="429"/>
    </row>
    <row r="63" spans="2:4" ht="32.25" customHeight="1" x14ac:dyDescent="0.25">
      <c r="B63" s="426" t="s">
        <v>857</v>
      </c>
      <c r="C63" s="429" t="s">
        <v>858</v>
      </c>
      <c r="D63" s="429"/>
    </row>
    <row r="64" spans="2:4" x14ac:dyDescent="0.25">
      <c r="B64" s="426"/>
      <c r="C64" s="429" t="s">
        <v>859</v>
      </c>
      <c r="D64" s="429"/>
    </row>
    <row r="65" spans="2:4" ht="31.5" customHeight="1" x14ac:dyDescent="0.25">
      <c r="B65" s="426"/>
      <c r="C65" s="429" t="s">
        <v>860</v>
      </c>
      <c r="D65" s="429"/>
    </row>
    <row r="66" spans="2:4" x14ac:dyDescent="0.25">
      <c r="B66" s="430" t="s">
        <v>861</v>
      </c>
      <c r="C66" s="430"/>
      <c r="D66" s="430"/>
    </row>
    <row r="67" spans="2:4" x14ac:dyDescent="0.25">
      <c r="B67" s="311" t="s">
        <v>862</v>
      </c>
      <c r="C67" s="428" t="s">
        <v>863</v>
      </c>
      <c r="D67" s="428"/>
    </row>
    <row r="68" spans="2:4" ht="30" x14ac:dyDescent="0.25">
      <c r="B68" s="310" t="s">
        <v>864</v>
      </c>
      <c r="C68" s="429"/>
      <c r="D68" s="429"/>
    </row>
    <row r="69" spans="2:4" ht="36.75" customHeight="1" x14ac:dyDescent="0.25">
      <c r="B69" s="426" t="s">
        <v>865</v>
      </c>
      <c r="C69" s="429" t="s">
        <v>866</v>
      </c>
      <c r="D69" s="429"/>
    </row>
    <row r="70" spans="2:4" ht="37.5" customHeight="1" x14ac:dyDescent="0.25">
      <c r="B70" s="426"/>
      <c r="C70" s="429" t="s">
        <v>867</v>
      </c>
      <c r="D70" s="429"/>
    </row>
    <row r="71" spans="2:4" ht="33.75" customHeight="1" x14ac:dyDescent="0.25">
      <c r="B71" s="426"/>
      <c r="C71" s="429" t="s">
        <v>868</v>
      </c>
      <c r="D71" s="429"/>
    </row>
    <row r="72" spans="2:4" ht="30.75" customHeight="1" x14ac:dyDescent="0.25">
      <c r="B72" s="426"/>
      <c r="C72" s="429" t="s">
        <v>869</v>
      </c>
      <c r="D72" s="429"/>
    </row>
    <row r="73" spans="2:4" ht="30" customHeight="1" x14ac:dyDescent="0.25">
      <c r="B73" s="426"/>
      <c r="C73" s="429" t="s">
        <v>870</v>
      </c>
      <c r="D73" s="429"/>
    </row>
    <row r="74" spans="2:4" ht="45.75" customHeight="1" x14ac:dyDescent="0.25">
      <c r="B74" s="426"/>
      <c r="C74" s="429" t="s">
        <v>871</v>
      </c>
      <c r="D74" s="429"/>
    </row>
    <row r="75" spans="2:4" ht="48" customHeight="1" x14ac:dyDescent="0.25">
      <c r="B75" s="426"/>
      <c r="C75" s="429" t="s">
        <v>872</v>
      </c>
      <c r="D75" s="429"/>
    </row>
    <row r="76" spans="2:4" ht="30" customHeight="1" x14ac:dyDescent="0.25">
      <c r="B76" s="426" t="s">
        <v>873</v>
      </c>
      <c r="C76" s="429" t="s">
        <v>874</v>
      </c>
      <c r="D76" s="429"/>
    </row>
    <row r="77" spans="2:4" x14ac:dyDescent="0.25">
      <c r="B77" s="426"/>
      <c r="C77" s="429" t="s">
        <v>875</v>
      </c>
      <c r="D77" s="429"/>
    </row>
    <row r="78" spans="2:4" x14ac:dyDescent="0.25">
      <c r="B78" s="426"/>
      <c r="C78" s="429" t="s">
        <v>876</v>
      </c>
      <c r="D78" s="429"/>
    </row>
    <row r="79" spans="2:4" ht="28.5" customHeight="1" x14ac:dyDescent="0.25">
      <c r="B79" s="426"/>
      <c r="C79" s="429" t="s">
        <v>877</v>
      </c>
      <c r="D79" s="429"/>
    </row>
    <row r="80" spans="2:4" ht="32.25" customHeight="1" x14ac:dyDescent="0.25">
      <c r="B80" s="426"/>
      <c r="C80" s="429" t="s">
        <v>878</v>
      </c>
      <c r="D80" s="429"/>
    </row>
    <row r="81" spans="2:4" ht="32.25" customHeight="1" x14ac:dyDescent="0.25">
      <c r="B81" s="426"/>
      <c r="C81" s="429" t="s">
        <v>879</v>
      </c>
      <c r="D81" s="429"/>
    </row>
    <row r="82" spans="2:4" x14ac:dyDescent="0.25">
      <c r="B82" s="426"/>
      <c r="C82" s="429" t="s">
        <v>880</v>
      </c>
      <c r="D82" s="429"/>
    </row>
    <row r="83" spans="2:4" x14ac:dyDescent="0.25">
      <c r="B83" s="430" t="s">
        <v>881</v>
      </c>
      <c r="C83" s="430"/>
      <c r="D83" s="430"/>
    </row>
    <row r="84" spans="2:4" x14ac:dyDescent="0.25">
      <c r="B84" s="311" t="s">
        <v>882</v>
      </c>
      <c r="C84" s="428" t="s">
        <v>883</v>
      </c>
      <c r="D84" s="428"/>
    </row>
    <row r="85" spans="2:4" ht="30" x14ac:dyDescent="0.25">
      <c r="B85" s="310" t="s">
        <v>884</v>
      </c>
      <c r="C85" s="429" t="s">
        <v>885</v>
      </c>
      <c r="D85" s="429"/>
    </row>
    <row r="86" spans="2:4" ht="30" x14ac:dyDescent="0.25">
      <c r="B86" s="310" t="s">
        <v>886</v>
      </c>
      <c r="C86" s="429" t="s">
        <v>887</v>
      </c>
      <c r="D86" s="429"/>
    </row>
    <row r="87" spans="2:4" ht="33.75" customHeight="1" x14ac:dyDescent="0.25">
      <c r="B87" s="310" t="s">
        <v>888</v>
      </c>
      <c r="C87" s="429" t="s">
        <v>889</v>
      </c>
      <c r="D87" s="429"/>
    </row>
    <row r="88" spans="2:4" ht="45" x14ac:dyDescent="0.25">
      <c r="B88" s="310" t="s">
        <v>890</v>
      </c>
      <c r="C88" s="429"/>
      <c r="D88" s="429"/>
    </row>
    <row r="89" spans="2:4" x14ac:dyDescent="0.25">
      <c r="B89" s="426" t="s">
        <v>891</v>
      </c>
      <c r="C89" s="429" t="s">
        <v>892</v>
      </c>
      <c r="D89" s="429"/>
    </row>
    <row r="90" spans="2:4" x14ac:dyDescent="0.25">
      <c r="B90" s="426"/>
      <c r="C90" s="429" t="s">
        <v>893</v>
      </c>
      <c r="D90" s="429"/>
    </row>
    <row r="91" spans="2:4" ht="50.25" customHeight="1" x14ac:dyDescent="0.25">
      <c r="B91" s="426"/>
      <c r="C91" s="429" t="s">
        <v>894</v>
      </c>
      <c r="D91" s="429"/>
    </row>
    <row r="92" spans="2:4" x14ac:dyDescent="0.25">
      <c r="B92" s="426"/>
      <c r="C92" s="429" t="s">
        <v>895</v>
      </c>
      <c r="D92" s="429"/>
    </row>
    <row r="93" spans="2:4" ht="42" customHeight="1" x14ac:dyDescent="0.25">
      <c r="B93" s="426"/>
      <c r="C93" s="429" t="s">
        <v>896</v>
      </c>
      <c r="D93" s="429"/>
    </row>
    <row r="94" spans="2:4" ht="32.25" customHeight="1" x14ac:dyDescent="0.25">
      <c r="B94" s="426"/>
      <c r="C94" s="429" t="s">
        <v>897</v>
      </c>
      <c r="D94" s="429"/>
    </row>
    <row r="95" spans="2:4" ht="32.25" customHeight="1" x14ac:dyDescent="0.25">
      <c r="B95" s="426"/>
      <c r="C95" s="429" t="s">
        <v>898</v>
      </c>
      <c r="D95" s="429"/>
    </row>
    <row r="96" spans="2:4" x14ac:dyDescent="0.25">
      <c r="B96" s="426" t="s">
        <v>899</v>
      </c>
      <c r="C96" s="429"/>
      <c r="D96" s="429"/>
    </row>
    <row r="97" spans="2:4" x14ac:dyDescent="0.25">
      <c r="B97" s="426"/>
      <c r="C97" s="429"/>
      <c r="D97" s="429"/>
    </row>
    <row r="98" spans="2:4" ht="29.25" customHeight="1" x14ac:dyDescent="0.25">
      <c r="B98" s="426" t="s">
        <v>900</v>
      </c>
      <c r="C98" s="429" t="s">
        <v>901</v>
      </c>
      <c r="D98" s="429"/>
    </row>
    <row r="99" spans="2:4" ht="29.25" customHeight="1" x14ac:dyDescent="0.25">
      <c r="B99" s="426"/>
      <c r="C99" s="429" t="s">
        <v>902</v>
      </c>
      <c r="D99" s="429"/>
    </row>
    <row r="100" spans="2:4" ht="29.25" customHeight="1" x14ac:dyDescent="0.25">
      <c r="B100" s="426"/>
      <c r="C100" s="429" t="s">
        <v>903</v>
      </c>
      <c r="D100" s="429"/>
    </row>
    <row r="101" spans="2:4" ht="28.5" customHeight="1" x14ac:dyDescent="0.25">
      <c r="B101" s="426"/>
      <c r="C101" s="429" t="s">
        <v>904</v>
      </c>
      <c r="D101" s="429"/>
    </row>
    <row r="102" spans="2:4" ht="45.75" customHeight="1" x14ac:dyDescent="0.25">
      <c r="B102" s="426"/>
      <c r="C102" s="429" t="s">
        <v>905</v>
      </c>
      <c r="D102" s="429"/>
    </row>
    <row r="103" spans="2:4" ht="30" customHeight="1" x14ac:dyDescent="0.25">
      <c r="B103" s="426"/>
      <c r="C103" s="429" t="s">
        <v>906</v>
      </c>
      <c r="D103" s="429"/>
    </row>
    <row r="104" spans="2:4" ht="31.5" customHeight="1" x14ac:dyDescent="0.25">
      <c r="B104" s="426"/>
      <c r="C104" s="429" t="s">
        <v>907</v>
      </c>
      <c r="D104" s="429"/>
    </row>
    <row r="105" spans="2:4" x14ac:dyDescent="0.25">
      <c r="B105" s="426" t="s">
        <v>908</v>
      </c>
      <c r="C105" s="429" t="s">
        <v>909</v>
      </c>
      <c r="D105" s="429"/>
    </row>
    <row r="106" spans="2:4" x14ac:dyDescent="0.25">
      <c r="B106" s="426"/>
      <c r="C106" s="429" t="s">
        <v>910</v>
      </c>
      <c r="D106" s="429"/>
    </row>
    <row r="107" spans="2:4" ht="29.25" customHeight="1" x14ac:dyDescent="0.25">
      <c r="B107" s="426"/>
      <c r="C107" s="429" t="s">
        <v>911</v>
      </c>
      <c r="D107" s="429"/>
    </row>
    <row r="108" spans="2:4" ht="36.75" customHeight="1" x14ac:dyDescent="0.25">
      <c r="B108" s="426"/>
      <c r="C108" s="429" t="s">
        <v>912</v>
      </c>
      <c r="D108" s="429"/>
    </row>
    <row r="109" spans="2:4" ht="34.5" customHeight="1" x14ac:dyDescent="0.25">
      <c r="B109" s="426"/>
      <c r="C109" s="429" t="s">
        <v>913</v>
      </c>
      <c r="D109" s="429"/>
    </row>
    <row r="110" spans="2:4" ht="29.25" customHeight="1" x14ac:dyDescent="0.25">
      <c r="B110" s="426"/>
      <c r="C110" s="429" t="s">
        <v>914</v>
      </c>
      <c r="D110" s="429"/>
    </row>
    <row r="111" spans="2:4" ht="33" customHeight="1" x14ac:dyDescent="0.25">
      <c r="B111" s="426" t="s">
        <v>915</v>
      </c>
      <c r="C111" s="429" t="s">
        <v>916</v>
      </c>
      <c r="D111" s="429"/>
    </row>
    <row r="112" spans="2:4" ht="28.5" customHeight="1" x14ac:dyDescent="0.25">
      <c r="B112" s="426"/>
      <c r="C112" s="429" t="s">
        <v>917</v>
      </c>
      <c r="D112" s="429"/>
    </row>
    <row r="113" spans="2:4" ht="29.25" customHeight="1" x14ac:dyDescent="0.25">
      <c r="B113" s="426"/>
      <c r="C113" s="429" t="s">
        <v>918</v>
      </c>
      <c r="D113" s="429"/>
    </row>
    <row r="114" spans="2:4" ht="31.5" customHeight="1" x14ac:dyDescent="0.25">
      <c r="B114" s="426"/>
      <c r="C114" s="429" t="s">
        <v>919</v>
      </c>
      <c r="D114" s="429"/>
    </row>
    <row r="115" spans="2:4" x14ac:dyDescent="0.25">
      <c r="B115" s="426"/>
      <c r="C115" s="429" t="s">
        <v>920</v>
      </c>
      <c r="D115" s="429"/>
    </row>
    <row r="116" spans="2:4" ht="33" customHeight="1" x14ac:dyDescent="0.25">
      <c r="B116" s="426"/>
      <c r="C116" s="429" t="s">
        <v>921</v>
      </c>
      <c r="D116" s="429"/>
    </row>
    <row r="117" spans="2:4" ht="30" customHeight="1" x14ac:dyDescent="0.25">
      <c r="B117" s="426" t="s">
        <v>922</v>
      </c>
      <c r="C117" s="429" t="s">
        <v>923</v>
      </c>
      <c r="D117" s="429"/>
    </row>
    <row r="118" spans="2:4" ht="33.75" customHeight="1" x14ac:dyDescent="0.25">
      <c r="B118" s="426"/>
      <c r="C118" s="429" t="s">
        <v>924</v>
      </c>
      <c r="D118" s="429"/>
    </row>
    <row r="119" spans="2:4" ht="33" customHeight="1" x14ac:dyDescent="0.25">
      <c r="B119" s="426" t="s">
        <v>925</v>
      </c>
      <c r="C119" s="429" t="s">
        <v>926</v>
      </c>
      <c r="D119" s="429"/>
    </row>
    <row r="120" spans="2:4" x14ac:dyDescent="0.25">
      <c r="B120" s="426"/>
      <c r="C120" s="429" t="s">
        <v>927</v>
      </c>
      <c r="D120" s="429"/>
    </row>
    <row r="121" spans="2:4" ht="30" customHeight="1" x14ac:dyDescent="0.25">
      <c r="B121" s="426" t="s">
        <v>928</v>
      </c>
      <c r="C121" s="429" t="s">
        <v>929</v>
      </c>
      <c r="D121" s="429"/>
    </row>
    <row r="122" spans="2:4" ht="17.25" customHeight="1" x14ac:dyDescent="0.25">
      <c r="B122" s="426"/>
      <c r="C122" s="429" t="s">
        <v>930</v>
      </c>
      <c r="D122" s="429"/>
    </row>
    <row r="123" spans="2:4" x14ac:dyDescent="0.25">
      <c r="B123" s="426"/>
      <c r="C123" s="429" t="s">
        <v>931</v>
      </c>
      <c r="D123" s="429"/>
    </row>
    <row r="124" spans="2:4" x14ac:dyDescent="0.25">
      <c r="B124" s="426"/>
      <c r="C124" s="429" t="s">
        <v>932</v>
      </c>
      <c r="D124" s="429"/>
    </row>
    <row r="125" spans="2:4" x14ac:dyDescent="0.25">
      <c r="B125" s="426"/>
      <c r="C125" s="429" t="s">
        <v>933</v>
      </c>
      <c r="D125" s="429"/>
    </row>
    <row r="126" spans="2:4" ht="64.5" customHeight="1" x14ac:dyDescent="0.25">
      <c r="B126" s="426"/>
      <c r="C126" s="429" t="s">
        <v>934</v>
      </c>
      <c r="D126" s="429"/>
    </row>
    <row r="127" spans="2:4" x14ac:dyDescent="0.25">
      <c r="B127" s="430" t="s">
        <v>935</v>
      </c>
      <c r="C127" s="430"/>
      <c r="D127" s="430"/>
    </row>
    <row r="128" spans="2:4" x14ac:dyDescent="0.25">
      <c r="B128" s="311" t="s">
        <v>936</v>
      </c>
      <c r="C128" s="428" t="s">
        <v>937</v>
      </c>
      <c r="D128" s="428"/>
    </row>
    <row r="129" spans="2:4" ht="30" x14ac:dyDescent="0.25">
      <c r="B129" s="310" t="s">
        <v>938</v>
      </c>
      <c r="C129" s="429" t="s">
        <v>939</v>
      </c>
      <c r="D129" s="429"/>
    </row>
    <row r="130" spans="2:4" x14ac:dyDescent="0.25">
      <c r="B130" s="426" t="s">
        <v>940</v>
      </c>
      <c r="C130" s="429" t="s">
        <v>941</v>
      </c>
      <c r="D130" s="429"/>
    </row>
    <row r="131" spans="2:4" ht="29.25" customHeight="1" x14ac:dyDescent="0.25">
      <c r="B131" s="426"/>
      <c r="C131" s="429" t="s">
        <v>942</v>
      </c>
      <c r="D131" s="429"/>
    </row>
    <row r="132" spans="2:4" ht="57.75" customHeight="1" x14ac:dyDescent="0.25">
      <c r="B132" s="426"/>
      <c r="C132" s="429" t="s">
        <v>943</v>
      </c>
      <c r="D132" s="429"/>
    </row>
    <row r="133" spans="2:4" ht="63.75" customHeight="1" x14ac:dyDescent="0.25">
      <c r="B133" s="426"/>
      <c r="C133" s="429" t="s">
        <v>944</v>
      </c>
      <c r="D133" s="429"/>
    </row>
    <row r="134" spans="2:4" ht="30" x14ac:dyDescent="0.25">
      <c r="B134" s="310" t="s">
        <v>945</v>
      </c>
      <c r="C134" s="429"/>
      <c r="D134" s="429"/>
    </row>
    <row r="135" spans="2:4" x14ac:dyDescent="0.25">
      <c r="B135" s="430" t="s">
        <v>946</v>
      </c>
      <c r="C135" s="430"/>
      <c r="D135" s="430"/>
    </row>
    <row r="136" spans="2:4" x14ac:dyDescent="0.25">
      <c r="B136" s="311" t="s">
        <v>947</v>
      </c>
      <c r="C136" s="428" t="s">
        <v>948</v>
      </c>
      <c r="D136" s="428"/>
    </row>
    <row r="137" spans="2:4" ht="45" x14ac:dyDescent="0.25">
      <c r="B137" s="310" t="s">
        <v>949</v>
      </c>
      <c r="C137" s="429"/>
      <c r="D137" s="429"/>
    </row>
    <row r="138" spans="2:4" ht="30" x14ac:dyDescent="0.25">
      <c r="B138" s="310" t="s">
        <v>950</v>
      </c>
      <c r="C138" s="429"/>
      <c r="D138" s="429"/>
    </row>
    <row r="139" spans="2:4" ht="31.5" customHeight="1" x14ac:dyDescent="0.25">
      <c r="B139" s="426" t="s">
        <v>951</v>
      </c>
      <c r="C139" s="429" t="s">
        <v>952</v>
      </c>
      <c r="D139" s="429"/>
    </row>
    <row r="140" spans="2:4" ht="72.75" customHeight="1" x14ac:dyDescent="0.25">
      <c r="B140" s="426"/>
      <c r="C140" s="429" t="s">
        <v>953</v>
      </c>
      <c r="D140" s="429"/>
    </row>
  </sheetData>
  <sheetProtection formatCells="0" formatColumns="0" formatRows="0" insertColumns="0" insertRows="0" insertHyperlinks="0" deleteColumns="0" deleteRows="0" sort="0" autoFilter="0" pivotTables="0"/>
  <mergeCells count="157">
    <mergeCell ref="C124:D124"/>
    <mergeCell ref="C125:D125"/>
    <mergeCell ref="C134:D134"/>
    <mergeCell ref="B135:D135"/>
    <mergeCell ref="C136:D136"/>
    <mergeCell ref="B127:D127"/>
    <mergeCell ref="C128:D128"/>
    <mergeCell ref="C129:D129"/>
    <mergeCell ref="C126:D126"/>
    <mergeCell ref="C137:D137"/>
    <mergeCell ref="C138:D138"/>
    <mergeCell ref="C133:D133"/>
    <mergeCell ref="B139:B140"/>
    <mergeCell ref="C139:D139"/>
    <mergeCell ref="C140:D140"/>
    <mergeCell ref="B130:B133"/>
    <mergeCell ref="C130:D130"/>
    <mergeCell ref="C131:D131"/>
    <mergeCell ref="C132:D132"/>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B96:B97"/>
    <mergeCell ref="C96:D97"/>
    <mergeCell ref="B98:B104"/>
    <mergeCell ref="C98:D98"/>
    <mergeCell ref="C99:D99"/>
    <mergeCell ref="C100:D100"/>
    <mergeCell ref="C101:D101"/>
    <mergeCell ref="C102:D102"/>
    <mergeCell ref="C103:D103"/>
    <mergeCell ref="C104:D104"/>
    <mergeCell ref="C84:D84"/>
    <mergeCell ref="C85:D85"/>
    <mergeCell ref="C86:D86"/>
    <mergeCell ref="C87:D87"/>
    <mergeCell ref="C88:D88"/>
    <mergeCell ref="B89:B95"/>
    <mergeCell ref="C89:D89"/>
    <mergeCell ref="C90:D90"/>
    <mergeCell ref="C91:D91"/>
    <mergeCell ref="C92:D92"/>
    <mergeCell ref="C93:D93"/>
    <mergeCell ref="C94:D94"/>
    <mergeCell ref="C95:D95"/>
    <mergeCell ref="B76:B82"/>
    <mergeCell ref="C76:D76"/>
    <mergeCell ref="C77:D77"/>
    <mergeCell ref="C78:D78"/>
    <mergeCell ref="C79:D79"/>
    <mergeCell ref="C80:D80"/>
    <mergeCell ref="C81:D81"/>
    <mergeCell ref="C82:D82"/>
    <mergeCell ref="B83:D83"/>
    <mergeCell ref="C68:D68"/>
    <mergeCell ref="B69:B75"/>
    <mergeCell ref="C69:D69"/>
    <mergeCell ref="C70:D70"/>
    <mergeCell ref="C71:D71"/>
    <mergeCell ref="C72:D72"/>
    <mergeCell ref="C73:D73"/>
    <mergeCell ref="C74:D74"/>
    <mergeCell ref="C75:D75"/>
    <mergeCell ref="C60:D60"/>
    <mergeCell ref="C61:D61"/>
    <mergeCell ref="C62:D62"/>
    <mergeCell ref="B63:B65"/>
    <mergeCell ref="C63:D63"/>
    <mergeCell ref="C64:D64"/>
    <mergeCell ref="C65:D65"/>
    <mergeCell ref="B66:D66"/>
    <mergeCell ref="C67:D67"/>
    <mergeCell ref="B48:D48"/>
    <mergeCell ref="C49:D49"/>
    <mergeCell ref="C50:D50"/>
    <mergeCell ref="B51:B59"/>
    <mergeCell ref="C51:D51"/>
    <mergeCell ref="C52:D52"/>
    <mergeCell ref="C53:D53"/>
    <mergeCell ref="C54:D54"/>
    <mergeCell ref="C55:D55"/>
    <mergeCell ref="C56:D56"/>
    <mergeCell ref="C57:D57"/>
    <mergeCell ref="C58:D58"/>
    <mergeCell ref="C59:D59"/>
    <mergeCell ref="C40:D40"/>
    <mergeCell ref="C41:D41"/>
    <mergeCell ref="C42:D42"/>
    <mergeCell ref="B43:B45"/>
    <mergeCell ref="C43:D43"/>
    <mergeCell ref="C44:D44"/>
    <mergeCell ref="C45:D45"/>
    <mergeCell ref="C46:D46"/>
    <mergeCell ref="C47:D47"/>
    <mergeCell ref="C31:D31"/>
    <mergeCell ref="C32:D32"/>
    <mergeCell ref="C33:D33"/>
    <mergeCell ref="C34:D34"/>
    <mergeCell ref="C35:D35"/>
    <mergeCell ref="B36:D36"/>
    <mergeCell ref="C37:D37"/>
    <mergeCell ref="C38:D38"/>
    <mergeCell ref="C39:D39"/>
    <mergeCell ref="C22:D22"/>
    <mergeCell ref="C23:D23"/>
    <mergeCell ref="C24:D24"/>
    <mergeCell ref="C25:D25"/>
    <mergeCell ref="C26:D26"/>
    <mergeCell ref="C27:D27"/>
    <mergeCell ref="C28:D28"/>
    <mergeCell ref="C29:D29"/>
    <mergeCell ref="C30:D30"/>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91"/>
      <c r="V1" s="91"/>
      <c r="W1" s="91"/>
      <c r="X1" s="91"/>
      <c r="Y1" s="91"/>
      <c r="Z1" s="91"/>
      <c r="AA1" s="91"/>
      <c r="AB1" s="91"/>
      <c r="AC1" s="91"/>
    </row>
    <row r="2" spans="2:29" x14ac:dyDescent="0.25">
      <c r="B2" s="90" t="s">
        <v>1500</v>
      </c>
      <c r="C2" s="91"/>
      <c r="D2" s="91"/>
      <c r="E2" s="91"/>
      <c r="F2" s="91"/>
      <c r="G2" s="91"/>
      <c r="H2" s="91"/>
      <c r="I2" s="91"/>
      <c r="J2" s="91"/>
      <c r="K2" s="91"/>
      <c r="L2" s="91"/>
      <c r="M2" s="91"/>
      <c r="N2" s="91"/>
      <c r="O2" s="91"/>
      <c r="P2" s="91"/>
      <c r="Q2" s="91"/>
      <c r="R2" s="91"/>
      <c r="S2" s="91"/>
      <c r="T2" s="91"/>
      <c r="U2" s="91"/>
      <c r="V2" s="104"/>
      <c r="W2" s="104"/>
      <c r="X2" s="104"/>
      <c r="Y2" s="104"/>
      <c r="Z2" s="104"/>
      <c r="AA2" s="104"/>
      <c r="AB2" s="104"/>
      <c r="AC2" s="91"/>
    </row>
    <row r="3" spans="2:29" ht="15.75" x14ac:dyDescent="0.25">
      <c r="B3" s="95" t="s">
        <v>1501</v>
      </c>
      <c r="C3" s="95" t="s">
        <v>1502</v>
      </c>
      <c r="D3" s="96" t="s">
        <v>1503</v>
      </c>
      <c r="E3" s="431" t="s">
        <v>1504</v>
      </c>
      <c r="F3" s="431"/>
      <c r="G3" s="431"/>
      <c r="H3" s="431"/>
      <c r="I3" s="431"/>
      <c r="J3" s="431"/>
      <c r="K3" s="431"/>
      <c r="L3" s="431"/>
      <c r="M3" s="431"/>
      <c r="N3" s="431"/>
      <c r="O3" s="431"/>
      <c r="P3" s="431"/>
      <c r="Q3" s="431"/>
      <c r="R3" s="431"/>
      <c r="S3" s="431"/>
      <c r="T3" s="431"/>
      <c r="U3" s="91"/>
      <c r="V3" s="102" t="s">
        <v>1505</v>
      </c>
      <c r="W3" s="105"/>
      <c r="X3" s="102" t="s">
        <v>1506</v>
      </c>
      <c r="Y3" s="106"/>
      <c r="Z3" s="103" t="s">
        <v>1507</v>
      </c>
      <c r="AA3" s="106"/>
      <c r="AB3" s="103" t="s">
        <v>1508</v>
      </c>
      <c r="AC3" s="91"/>
    </row>
    <row r="4" spans="2:29" x14ac:dyDescent="0.25">
      <c r="B4" s="97" t="s">
        <v>1509</v>
      </c>
      <c r="C4" s="92" t="s">
        <v>1510</v>
      </c>
      <c r="D4" s="93" t="s">
        <v>1511</v>
      </c>
      <c r="E4" s="84" t="s">
        <v>1512</v>
      </c>
      <c r="F4" s="85"/>
      <c r="G4" s="86"/>
      <c r="H4" s="86"/>
      <c r="I4" s="86"/>
      <c r="J4" s="86"/>
      <c r="K4" s="86"/>
      <c r="L4" s="86"/>
      <c r="M4" s="86"/>
      <c r="N4" s="86"/>
      <c r="O4" s="86"/>
      <c r="P4" s="86"/>
      <c r="Q4" s="87"/>
      <c r="R4" s="88"/>
      <c r="S4" s="89"/>
      <c r="T4" s="86"/>
      <c r="U4" s="91"/>
      <c r="V4" s="102" t="s">
        <v>1513</v>
      </c>
      <c r="W4" s="104"/>
      <c r="X4" s="104"/>
      <c r="Y4" s="104"/>
      <c r="Z4" s="104"/>
      <c r="AA4" s="104"/>
      <c r="AB4" s="104"/>
      <c r="AC4" s="91"/>
    </row>
    <row r="5" spans="2:29" x14ac:dyDescent="0.25">
      <c r="B5" s="101">
        <v>0.33</v>
      </c>
      <c r="C5" s="94" t="s">
        <v>1514</v>
      </c>
      <c r="D5" s="93" t="s">
        <v>1515</v>
      </c>
      <c r="E5" s="84" t="s">
        <v>1516</v>
      </c>
      <c r="F5" s="85"/>
      <c r="G5" s="86"/>
      <c r="H5" s="86"/>
      <c r="I5" s="86"/>
      <c r="J5" s="86"/>
      <c r="K5" s="86"/>
      <c r="L5" s="86"/>
      <c r="M5" s="86"/>
      <c r="N5" s="86"/>
      <c r="O5" s="86"/>
      <c r="P5" s="86"/>
      <c r="Q5" s="86"/>
      <c r="R5" s="86"/>
      <c r="S5" s="86"/>
      <c r="T5" s="86"/>
      <c r="U5" s="91"/>
      <c r="V5" s="104"/>
      <c r="W5" s="104"/>
      <c r="X5" s="104"/>
      <c r="Y5" s="104"/>
      <c r="Z5" s="104"/>
      <c r="AA5" s="104"/>
      <c r="AB5" s="104"/>
      <c r="AC5" s="91"/>
    </row>
    <row r="6" spans="2:29" x14ac:dyDescent="0.25">
      <c r="B6" s="98">
        <v>0.66</v>
      </c>
      <c r="C6" s="94" t="s">
        <v>1517</v>
      </c>
      <c r="D6" s="93" t="s">
        <v>1518</v>
      </c>
      <c r="E6" s="84" t="s">
        <v>1519</v>
      </c>
      <c r="F6" s="85"/>
      <c r="G6" s="86"/>
      <c r="H6" s="86"/>
      <c r="I6" s="86"/>
      <c r="J6" s="86"/>
      <c r="K6" s="86"/>
      <c r="L6" s="86"/>
      <c r="M6" s="86"/>
      <c r="N6" s="86"/>
      <c r="O6" s="86"/>
      <c r="P6" s="86"/>
      <c r="Q6" s="86"/>
      <c r="R6" s="86"/>
      <c r="S6" s="86"/>
      <c r="T6" s="86"/>
      <c r="U6" s="91"/>
      <c r="V6" s="91"/>
      <c r="W6" s="91"/>
      <c r="X6" s="91"/>
      <c r="Y6" s="91"/>
      <c r="Z6" s="91"/>
      <c r="AA6" s="91"/>
      <c r="AB6" s="91"/>
      <c r="AC6" s="91"/>
    </row>
    <row r="7" spans="2:29" x14ac:dyDescent="0.25">
      <c r="B7" s="99" t="s">
        <v>1520</v>
      </c>
      <c r="C7" s="92" t="s">
        <v>1521</v>
      </c>
      <c r="D7" s="93" t="s">
        <v>1522</v>
      </c>
      <c r="E7" s="84" t="s">
        <v>1523</v>
      </c>
      <c r="F7" s="85"/>
      <c r="G7" s="86"/>
      <c r="H7" s="86"/>
      <c r="I7" s="86"/>
      <c r="J7" s="86"/>
      <c r="K7" s="86"/>
      <c r="L7" s="86"/>
      <c r="M7" s="86"/>
      <c r="N7" s="86"/>
      <c r="O7" s="86"/>
      <c r="P7" s="86"/>
      <c r="Q7" s="86"/>
      <c r="R7" s="86"/>
      <c r="S7" s="86"/>
      <c r="T7" s="86"/>
    </row>
    <row r="10" spans="2:29" x14ac:dyDescent="0.25">
      <c r="J10" s="116" t="s">
        <v>1524</v>
      </c>
      <c r="K10">
        <v>1</v>
      </c>
    </row>
    <row r="11" spans="2:29" x14ac:dyDescent="0.25">
      <c r="J11" s="116" t="s">
        <v>1525</v>
      </c>
      <c r="K11">
        <v>1</v>
      </c>
    </row>
    <row r="12" spans="2:29" x14ac:dyDescent="0.25">
      <c r="J12" s="116" t="s">
        <v>1526</v>
      </c>
      <c r="K12">
        <v>1</v>
      </c>
    </row>
    <row r="54" spans="1:4" x14ac:dyDescent="0.25">
      <c r="A54" s="91"/>
      <c r="B54" s="91"/>
      <c r="C54" s="91"/>
      <c r="D54" s="91"/>
    </row>
    <row r="55" spans="1:4" x14ac:dyDescent="0.25">
      <c r="A55" s="91"/>
      <c r="B55" s="50" t="s">
        <v>1527</v>
      </c>
      <c r="C55" s="43"/>
      <c r="D55" s="91"/>
    </row>
    <row r="56" spans="1:4" x14ac:dyDescent="0.25">
      <c r="A56" s="91"/>
      <c r="B56" s="51" t="s">
        <v>1528</v>
      </c>
      <c r="C56" s="52" t="s">
        <v>1529</v>
      </c>
      <c r="D56" s="91"/>
    </row>
    <row r="57" spans="1:4" x14ac:dyDescent="0.25">
      <c r="A57" s="91"/>
      <c r="B57" s="53" t="s">
        <v>1530</v>
      </c>
      <c r="C57" s="52" t="s">
        <v>1531</v>
      </c>
      <c r="D57" s="91"/>
    </row>
    <row r="58" spans="1:4" x14ac:dyDescent="0.25">
      <c r="A58" s="91"/>
      <c r="B58" s="51" t="s">
        <v>1532</v>
      </c>
      <c r="C58" s="52" t="s">
        <v>1533</v>
      </c>
      <c r="D58" s="91"/>
    </row>
    <row r="59" spans="1:4" x14ac:dyDescent="0.25">
      <c r="A59" s="91"/>
      <c r="B59" s="51" t="s">
        <v>1534</v>
      </c>
      <c r="C59" s="52" t="s">
        <v>1535</v>
      </c>
      <c r="D59" s="91"/>
    </row>
    <row r="60" spans="1:4" ht="15.75" thickBot="1" x14ac:dyDescent="0.3">
      <c r="A60" s="91"/>
      <c r="B60" s="54" t="s">
        <v>1536</v>
      </c>
      <c r="C60" s="55"/>
      <c r="D60" s="91"/>
    </row>
    <row r="61" spans="1:4" ht="15.75" thickBot="1" x14ac:dyDescent="0.3">
      <c r="A61" s="91"/>
      <c r="B61" s="56" t="s">
        <v>1537</v>
      </c>
      <c r="C61" s="57" t="s">
        <v>1538</v>
      </c>
      <c r="D61" s="91"/>
    </row>
    <row r="62" spans="1:4" ht="15.75" thickBot="1" x14ac:dyDescent="0.3">
      <c r="A62" s="91"/>
      <c r="B62" s="58" t="s">
        <v>1539</v>
      </c>
      <c r="C62" s="57"/>
      <c r="D62" s="91"/>
    </row>
    <row r="63" spans="1:4" ht="15.75" thickBot="1" x14ac:dyDescent="0.3">
      <c r="A63" s="91"/>
      <c r="B63" s="59" t="s">
        <v>1540</v>
      </c>
      <c r="C63" s="52" t="s">
        <v>1541</v>
      </c>
      <c r="D63" s="91"/>
    </row>
    <row r="64" spans="1:4" ht="15.75" thickBot="1" x14ac:dyDescent="0.3">
      <c r="A64" s="91"/>
      <c r="B64" s="60" t="s">
        <v>1542</v>
      </c>
      <c r="C64" s="57" t="s">
        <v>1543</v>
      </c>
      <c r="D64" s="91"/>
    </row>
    <row r="65" spans="1:4" ht="15.75" thickBot="1" x14ac:dyDescent="0.3">
      <c r="A65" s="91"/>
      <c r="B65" s="61" t="s">
        <v>1544</v>
      </c>
      <c r="C65" s="57"/>
      <c r="D65" s="91"/>
    </row>
    <row r="66" spans="1:4" ht="15.75" thickBot="1" x14ac:dyDescent="0.3">
      <c r="A66" s="91"/>
      <c r="B66" s="62" t="s">
        <v>1545</v>
      </c>
      <c r="C66" s="52" t="s">
        <v>1546</v>
      </c>
      <c r="D66" s="91"/>
    </row>
    <row r="67" spans="1:4" x14ac:dyDescent="0.25">
      <c r="A67" s="91"/>
      <c r="B67" s="91"/>
      <c r="C67" s="91"/>
      <c r="D67" s="91"/>
    </row>
    <row r="68" spans="1:4" x14ac:dyDescent="0.25">
      <c r="A68" s="91"/>
      <c r="B68" s="91"/>
      <c r="C68" s="91"/>
      <c r="D68" s="91"/>
    </row>
    <row r="69" spans="1:4" x14ac:dyDescent="0.25">
      <c r="A69" s="91"/>
      <c r="B69" s="91"/>
      <c r="C69" s="91"/>
      <c r="D69" s="91"/>
    </row>
    <row r="70" spans="1:4" x14ac:dyDescent="0.25">
      <c r="A70" s="91"/>
      <c r="B70" s="91"/>
      <c r="C70" s="91"/>
      <c r="D70" s="91"/>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tabSelected="1" zoomScale="70" zoomScaleNormal="70" workbookViewId="0">
      <selection activeCell="I55" sqref="I55"/>
    </sheetView>
  </sheetViews>
  <sheetFormatPr defaultRowHeight="15" x14ac:dyDescent="0.25"/>
  <cols>
    <col min="1" max="1" width="9.140625" style="163"/>
    <col min="2" max="2" width="7.28515625" style="163" customWidth="1"/>
    <col min="3" max="3" width="10.85546875" style="163" customWidth="1"/>
    <col min="4" max="4" width="11" style="163" customWidth="1"/>
    <col min="5" max="5" width="3.42578125" style="163" customWidth="1"/>
    <col min="6" max="7" width="41.7109375" style="163" customWidth="1"/>
    <col min="8" max="8" width="63.7109375" style="163" customWidth="1"/>
    <col min="9" max="9" width="77" style="163" customWidth="1"/>
    <col min="10" max="16384" width="9.140625" style="163"/>
  </cols>
  <sheetData>
    <row r="2" spans="3:11" ht="33" customHeight="1" x14ac:dyDescent="0.3">
      <c r="C2" s="441" t="s">
        <v>954</v>
      </c>
      <c r="D2" s="441"/>
      <c r="E2" s="304"/>
      <c r="F2" s="445" t="s">
        <v>955</v>
      </c>
      <c r="G2" s="446"/>
      <c r="H2" s="446"/>
      <c r="I2" s="446"/>
    </row>
    <row r="3" spans="3:11" ht="28.5" customHeight="1" x14ac:dyDescent="0.25">
      <c r="C3" s="441"/>
      <c r="D3" s="441"/>
      <c r="E3" s="304"/>
      <c r="F3" s="443" t="s">
        <v>956</v>
      </c>
      <c r="G3" s="444"/>
      <c r="H3" s="444"/>
      <c r="I3" s="444"/>
    </row>
    <row r="4" spans="3:11" ht="15.75" thickBot="1" x14ac:dyDescent="0.3">
      <c r="F4" s="275"/>
      <c r="G4" s="275"/>
      <c r="H4" s="275"/>
    </row>
    <row r="5" spans="3:11" ht="25.5" customHeight="1" x14ac:dyDescent="0.25">
      <c r="C5" s="442" t="s">
        <v>957</v>
      </c>
      <c r="D5" s="442"/>
      <c r="E5" s="180"/>
      <c r="F5" s="274" t="s">
        <v>958</v>
      </c>
      <c r="G5" s="274" t="s">
        <v>959</v>
      </c>
      <c r="H5" s="274" t="s">
        <v>960</v>
      </c>
      <c r="I5" s="273" t="s">
        <v>961</v>
      </c>
    </row>
    <row r="6" spans="3:11" ht="23.25" customHeight="1" thickBot="1" x14ac:dyDescent="0.3">
      <c r="C6" s="272"/>
      <c r="D6" s="272"/>
      <c r="E6" s="180"/>
      <c r="F6" s="447" t="s">
        <v>962</v>
      </c>
      <c r="G6" s="447"/>
      <c r="H6" s="447"/>
      <c r="I6" s="447"/>
      <c r="J6" s="180"/>
    </row>
    <row r="7" spans="3:11" s="258" customFormat="1" ht="12" customHeight="1" x14ac:dyDescent="0.25">
      <c r="C7" s="435" t="s">
        <v>963</v>
      </c>
      <c r="D7" s="435"/>
      <c r="F7" s="271"/>
      <c r="G7" s="268"/>
      <c r="H7" s="268"/>
      <c r="I7" s="268"/>
      <c r="J7" s="259"/>
    </row>
    <row r="8" spans="3:11" ht="37.5" customHeight="1" x14ac:dyDescent="0.25">
      <c r="C8" s="435"/>
      <c r="D8" s="435"/>
      <c r="E8" s="180"/>
      <c r="F8" s="437" t="s">
        <v>964</v>
      </c>
      <c r="G8" s="256" t="s">
        <v>965</v>
      </c>
      <c r="H8" s="255" t="s">
        <v>966</v>
      </c>
      <c r="I8" s="255" t="s">
        <v>967</v>
      </c>
      <c r="J8" s="180"/>
    </row>
    <row r="9" spans="3:11" ht="50.25" customHeight="1" x14ac:dyDescent="0.25">
      <c r="C9" s="435"/>
      <c r="D9" s="435"/>
      <c r="E9" s="180"/>
      <c r="F9" s="437"/>
      <c r="G9" s="256" t="s">
        <v>968</v>
      </c>
      <c r="H9" s="255" t="s">
        <v>969</v>
      </c>
      <c r="I9" s="255" t="s">
        <v>970</v>
      </c>
    </row>
    <row r="10" spans="3:11" ht="38.25" customHeight="1" thickBot="1" x14ac:dyDescent="0.3">
      <c r="C10" s="435"/>
      <c r="D10" s="435"/>
      <c r="F10" s="438"/>
      <c r="G10" s="270"/>
      <c r="H10" s="257" t="s">
        <v>971</v>
      </c>
      <c r="I10" s="263"/>
      <c r="J10" s="180"/>
      <c r="K10" s="180"/>
    </row>
    <row r="11" spans="3:11" ht="12" customHeight="1" x14ac:dyDescent="0.25">
      <c r="C11" s="434" t="s">
        <v>972</v>
      </c>
      <c r="D11" s="434"/>
      <c r="E11" s="180"/>
      <c r="F11" s="266"/>
      <c r="G11" s="266"/>
      <c r="H11" s="261"/>
      <c r="I11" s="262"/>
      <c r="J11" s="180"/>
      <c r="K11" s="180"/>
    </row>
    <row r="12" spans="3:11" ht="64.5" customHeight="1" x14ac:dyDescent="0.25">
      <c r="C12" s="435"/>
      <c r="D12" s="435"/>
      <c r="E12" s="180"/>
      <c r="F12" s="437" t="s">
        <v>973</v>
      </c>
      <c r="G12" s="432" t="s">
        <v>974</v>
      </c>
      <c r="H12" s="253" t="s">
        <v>975</v>
      </c>
      <c r="I12" s="253" t="s">
        <v>976</v>
      </c>
      <c r="J12" s="180"/>
    </row>
    <row r="13" spans="3:11" ht="41.25" customHeight="1" x14ac:dyDescent="0.25">
      <c r="C13" s="435"/>
      <c r="D13" s="435"/>
      <c r="E13" s="180"/>
      <c r="F13" s="437"/>
      <c r="G13" s="432"/>
      <c r="H13" s="253" t="s">
        <v>977</v>
      </c>
      <c r="I13" s="253" t="s">
        <v>978</v>
      </c>
      <c r="J13" s="180"/>
    </row>
    <row r="14" spans="3:11" ht="39.75" customHeight="1" thickBot="1" x14ac:dyDescent="0.3">
      <c r="C14" s="436"/>
      <c r="D14" s="436"/>
      <c r="E14" s="180"/>
      <c r="F14" s="438"/>
      <c r="G14" s="267"/>
      <c r="H14" s="253" t="s">
        <v>979</v>
      </c>
      <c r="I14" s="253" t="s">
        <v>980</v>
      </c>
      <c r="J14" s="180"/>
    </row>
    <row r="15" spans="3:11" ht="9.75" customHeight="1" x14ac:dyDescent="0.25">
      <c r="C15" s="434" t="s">
        <v>981</v>
      </c>
      <c r="D15" s="434"/>
      <c r="E15" s="180"/>
      <c r="F15" s="256"/>
      <c r="G15" s="253"/>
      <c r="H15" s="265"/>
      <c r="I15" s="265"/>
      <c r="J15" s="180"/>
    </row>
    <row r="16" spans="3:11" ht="76.5" customHeight="1" x14ac:dyDescent="0.25">
      <c r="C16" s="435"/>
      <c r="D16" s="435"/>
      <c r="F16" s="437" t="s">
        <v>982</v>
      </c>
      <c r="G16" s="432" t="s">
        <v>983</v>
      </c>
      <c r="H16" s="255" t="s">
        <v>984</v>
      </c>
      <c r="I16" s="255" t="s">
        <v>985</v>
      </c>
      <c r="J16" s="180"/>
    </row>
    <row r="17" spans="3:10" ht="71.25" customHeight="1" x14ac:dyDescent="0.25">
      <c r="C17" s="435"/>
      <c r="D17" s="435"/>
      <c r="F17" s="437"/>
      <c r="G17" s="432"/>
      <c r="H17" s="255" t="s">
        <v>986</v>
      </c>
      <c r="I17" s="255"/>
      <c r="J17" s="180"/>
    </row>
    <row r="18" spans="3:10" ht="67.5" customHeight="1" thickBot="1" x14ac:dyDescent="0.3">
      <c r="C18" s="436"/>
      <c r="D18" s="436"/>
      <c r="F18" s="437"/>
      <c r="G18" s="255"/>
      <c r="H18" s="255" t="s">
        <v>987</v>
      </c>
      <c r="I18" s="255"/>
      <c r="J18" s="180"/>
    </row>
    <row r="19" spans="3:10" ht="27.75" customHeight="1" thickBot="1" x14ac:dyDescent="0.3">
      <c r="C19" s="440"/>
      <c r="D19" s="440"/>
      <c r="E19" s="180"/>
      <c r="F19" s="439" t="s">
        <v>988</v>
      </c>
      <c r="G19" s="439"/>
      <c r="H19" s="439"/>
      <c r="I19" s="439"/>
    </row>
    <row r="20" spans="3:10" s="258" customFormat="1" ht="9" customHeight="1" x14ac:dyDescent="0.25">
      <c r="C20" s="269"/>
      <c r="D20" s="269"/>
      <c r="E20" s="259"/>
      <c r="F20" s="260"/>
      <c r="G20" s="260"/>
      <c r="H20" s="268"/>
      <c r="I20" s="260"/>
    </row>
    <row r="21" spans="3:10" ht="60" customHeight="1" x14ac:dyDescent="0.25">
      <c r="C21" s="435" t="s">
        <v>989</v>
      </c>
      <c r="D21" s="435"/>
      <c r="E21" s="180"/>
      <c r="F21" s="437" t="s">
        <v>990</v>
      </c>
      <c r="G21" s="255" t="s">
        <v>991</v>
      </c>
      <c r="H21" s="255" t="s">
        <v>992</v>
      </c>
      <c r="I21" s="255" t="s">
        <v>993</v>
      </c>
      <c r="J21" s="180"/>
    </row>
    <row r="22" spans="3:10" ht="25.5" customHeight="1" x14ac:dyDescent="0.25">
      <c r="C22" s="435"/>
      <c r="D22" s="435"/>
      <c r="E22" s="180"/>
      <c r="F22" s="437"/>
      <c r="G22" s="432" t="s">
        <v>994</v>
      </c>
      <c r="H22" s="432" t="s">
        <v>995</v>
      </c>
      <c r="I22" s="255" t="s">
        <v>996</v>
      </c>
    </row>
    <row r="23" spans="3:10" ht="42" customHeight="1" thickBot="1" x14ac:dyDescent="0.3">
      <c r="C23" s="436"/>
      <c r="D23" s="436"/>
      <c r="F23" s="438"/>
      <c r="G23" s="433"/>
      <c r="H23" s="433"/>
      <c r="I23" s="257" t="s">
        <v>997</v>
      </c>
      <c r="J23" s="180"/>
    </row>
    <row r="24" spans="3:10" s="259" customFormat="1" ht="8.25" customHeight="1" x14ac:dyDescent="0.25">
      <c r="C24" s="264"/>
      <c r="D24" s="264"/>
      <c r="F24" s="256"/>
      <c r="G24" s="255"/>
      <c r="H24" s="255"/>
      <c r="I24" s="255"/>
    </row>
    <row r="25" spans="3:10" ht="65.25" customHeight="1" x14ac:dyDescent="0.25">
      <c r="C25" s="435" t="s">
        <v>998</v>
      </c>
      <c r="D25" s="435"/>
      <c r="E25" s="180"/>
      <c r="F25" s="437" t="s">
        <v>999</v>
      </c>
      <c r="G25" s="253" t="s">
        <v>1000</v>
      </c>
      <c r="H25" s="253" t="s">
        <v>1001</v>
      </c>
      <c r="I25" s="253" t="s">
        <v>1002</v>
      </c>
      <c r="J25" s="180"/>
    </row>
    <row r="26" spans="3:10" ht="45" customHeight="1" x14ac:dyDescent="0.25">
      <c r="C26" s="435"/>
      <c r="D26" s="435"/>
      <c r="F26" s="437"/>
      <c r="G26" s="253" t="s">
        <v>1003</v>
      </c>
      <c r="H26" s="253" t="s">
        <v>1004</v>
      </c>
      <c r="I26" s="253" t="s">
        <v>1005</v>
      </c>
      <c r="J26" s="180"/>
    </row>
    <row r="27" spans="3:10" ht="52.5" customHeight="1" thickBot="1" x14ac:dyDescent="0.3">
      <c r="C27" s="436"/>
      <c r="D27" s="436"/>
      <c r="F27" s="437"/>
      <c r="G27" s="253" t="s">
        <v>1006</v>
      </c>
      <c r="H27" s="253"/>
      <c r="I27" s="267" t="s">
        <v>1007</v>
      </c>
      <c r="J27" s="180"/>
    </row>
    <row r="28" spans="3:10" s="258" customFormat="1" ht="12.75" customHeight="1" x14ac:dyDescent="0.25">
      <c r="C28" s="264"/>
      <c r="D28" s="264"/>
      <c r="F28" s="266"/>
      <c r="G28" s="265"/>
      <c r="H28" s="265"/>
      <c r="I28" s="253"/>
      <c r="J28" s="259"/>
    </row>
    <row r="29" spans="3:10" ht="39.75" customHeight="1" x14ac:dyDescent="0.25">
      <c r="C29" s="435" t="s">
        <v>1008</v>
      </c>
      <c r="D29" s="435"/>
      <c r="F29" s="437" t="s">
        <v>1009</v>
      </c>
      <c r="G29" s="432" t="s">
        <v>1010</v>
      </c>
      <c r="H29" s="255" t="s">
        <v>1011</v>
      </c>
      <c r="I29" s="255" t="s">
        <v>1012</v>
      </c>
    </row>
    <row r="30" spans="3:10" ht="64.5" customHeight="1" x14ac:dyDescent="0.25">
      <c r="C30" s="435"/>
      <c r="D30" s="435"/>
      <c r="F30" s="437"/>
      <c r="G30" s="432"/>
      <c r="H30" s="432" t="s">
        <v>1013</v>
      </c>
      <c r="I30" s="255" t="s">
        <v>1014</v>
      </c>
    </row>
    <row r="31" spans="3:10" ht="23.25" customHeight="1" thickBot="1" x14ac:dyDescent="0.3">
      <c r="C31" s="436"/>
      <c r="D31" s="436"/>
      <c r="F31" s="438"/>
      <c r="G31" s="433"/>
      <c r="H31" s="433"/>
      <c r="I31" s="255" t="s">
        <v>1015</v>
      </c>
      <c r="J31" s="180"/>
    </row>
    <row r="32" spans="3:10" ht="8.25" customHeight="1" x14ac:dyDescent="0.25">
      <c r="C32" s="264"/>
      <c r="D32" s="264"/>
      <c r="F32" s="256"/>
      <c r="G32" s="255"/>
      <c r="H32" s="255"/>
      <c r="I32" s="261"/>
      <c r="J32" s="180"/>
    </row>
    <row r="33" spans="3:10" ht="83.25" customHeight="1" x14ac:dyDescent="0.25">
      <c r="C33" s="435" t="s">
        <v>1016</v>
      </c>
      <c r="D33" s="435"/>
      <c r="F33" s="437" t="s">
        <v>1017</v>
      </c>
      <c r="G33" s="255" t="s">
        <v>1018</v>
      </c>
      <c r="H33" s="255" t="s">
        <v>1019</v>
      </c>
      <c r="I33" s="255" t="s">
        <v>1020</v>
      </c>
    </row>
    <row r="34" spans="3:10" ht="72.75" customHeight="1" x14ac:dyDescent="0.25">
      <c r="C34" s="435"/>
      <c r="D34" s="435"/>
      <c r="F34" s="437"/>
      <c r="G34" s="255" t="s">
        <v>1021</v>
      </c>
      <c r="H34" s="255" t="s">
        <v>1022</v>
      </c>
      <c r="I34" s="432" t="s">
        <v>1023</v>
      </c>
      <c r="J34" s="180"/>
    </row>
    <row r="35" spans="3:10" ht="33.75" customHeight="1" x14ac:dyDescent="0.25">
      <c r="C35" s="435"/>
      <c r="D35" s="435"/>
      <c r="F35" s="437"/>
      <c r="G35" s="432" t="s">
        <v>1024</v>
      </c>
      <c r="H35" s="255" t="s">
        <v>1025</v>
      </c>
      <c r="I35" s="432"/>
      <c r="J35" s="180"/>
    </row>
    <row r="36" spans="3:10" ht="25.5" customHeight="1" thickBot="1" x14ac:dyDescent="0.3">
      <c r="C36" s="436"/>
      <c r="D36" s="436"/>
      <c r="F36" s="438"/>
      <c r="G36" s="433"/>
      <c r="H36" s="257" t="s">
        <v>1026</v>
      </c>
      <c r="I36" s="433"/>
      <c r="J36" s="180"/>
    </row>
    <row r="37" spans="3:10" s="258" customFormat="1" ht="10.5" customHeight="1" x14ac:dyDescent="0.25">
      <c r="C37" s="434" t="s">
        <v>1027</v>
      </c>
      <c r="D37" s="434"/>
      <c r="F37" s="256"/>
      <c r="G37" s="255"/>
      <c r="H37" s="255"/>
      <c r="I37" s="255"/>
      <c r="J37" s="259"/>
    </row>
    <row r="38" spans="3:10" ht="37.5" customHeight="1" x14ac:dyDescent="0.25">
      <c r="C38" s="435"/>
      <c r="D38" s="435"/>
      <c r="F38" s="437" t="s">
        <v>1028</v>
      </c>
      <c r="G38" s="255" t="s">
        <v>1029</v>
      </c>
      <c r="H38" s="255" t="s">
        <v>1030</v>
      </c>
      <c r="I38" s="255" t="s">
        <v>1031</v>
      </c>
      <c r="J38" s="180"/>
    </row>
    <row r="39" spans="3:10" ht="37.5" customHeight="1" x14ac:dyDescent="0.25">
      <c r="C39" s="435"/>
      <c r="D39" s="435"/>
      <c r="F39" s="437"/>
      <c r="G39" s="255" t="s">
        <v>1032</v>
      </c>
      <c r="H39" s="255" t="s">
        <v>1033</v>
      </c>
      <c r="I39" s="255" t="s">
        <v>1034</v>
      </c>
      <c r="J39" s="180"/>
    </row>
    <row r="40" spans="3:10" ht="43.5" customHeight="1" thickBot="1" x14ac:dyDescent="0.3">
      <c r="C40" s="436"/>
      <c r="D40" s="436"/>
      <c r="F40" s="438"/>
      <c r="G40" s="257" t="s">
        <v>1035</v>
      </c>
      <c r="H40" s="263"/>
      <c r="I40" s="255"/>
      <c r="J40" s="180"/>
    </row>
    <row r="41" spans="3:10" s="258" customFormat="1" ht="12" customHeight="1" x14ac:dyDescent="0.25">
      <c r="C41" s="434" t="s">
        <v>1036</v>
      </c>
      <c r="D41" s="434"/>
      <c r="F41" s="448" t="s">
        <v>1037</v>
      </c>
      <c r="G41" s="255"/>
      <c r="H41" s="262"/>
      <c r="I41" s="261"/>
      <c r="J41" s="259"/>
    </row>
    <row r="42" spans="3:10" ht="52.5" customHeight="1" x14ac:dyDescent="0.25">
      <c r="C42" s="435"/>
      <c r="D42" s="435"/>
      <c r="F42" s="449"/>
      <c r="G42" s="255" t="s">
        <v>1038</v>
      </c>
      <c r="H42" s="255" t="s">
        <v>1039</v>
      </c>
      <c r="I42" s="255" t="s">
        <v>1040</v>
      </c>
      <c r="J42" s="180"/>
    </row>
    <row r="43" spans="3:10" ht="36" customHeight="1" x14ac:dyDescent="0.25">
      <c r="C43" s="435"/>
      <c r="D43" s="435"/>
      <c r="F43" s="449"/>
      <c r="G43" s="255" t="s">
        <v>1041</v>
      </c>
      <c r="H43" s="255" t="s">
        <v>1042</v>
      </c>
      <c r="I43" s="255" t="s">
        <v>1043</v>
      </c>
      <c r="J43" s="180"/>
    </row>
    <row r="44" spans="3:10" ht="39.75" customHeight="1" thickBot="1" x14ac:dyDescent="0.3">
      <c r="C44" s="436"/>
      <c r="D44" s="436"/>
      <c r="F44" s="450"/>
      <c r="G44" s="257"/>
      <c r="H44" s="257" t="s">
        <v>1044</v>
      </c>
      <c r="I44" s="257" t="s">
        <v>1045</v>
      </c>
      <c r="J44" s="180"/>
    </row>
    <row r="45" spans="3:10" ht="24" customHeight="1" thickBot="1" x14ac:dyDescent="0.3">
      <c r="C45" s="451"/>
      <c r="D45" s="451"/>
      <c r="F45" s="439" t="s">
        <v>1046</v>
      </c>
      <c r="G45" s="439"/>
      <c r="H45" s="439"/>
      <c r="I45" s="439"/>
      <c r="J45" s="180"/>
    </row>
    <row r="46" spans="3:10" s="258" customFormat="1" ht="7.5" customHeight="1" x14ac:dyDescent="0.25">
      <c r="C46" s="434" t="s">
        <v>1047</v>
      </c>
      <c r="D46" s="434"/>
      <c r="F46" s="260"/>
      <c r="G46" s="260"/>
      <c r="H46" s="260"/>
      <c r="I46" s="260"/>
      <c r="J46" s="259"/>
    </row>
    <row r="47" spans="3:10" ht="54.75" customHeight="1" x14ac:dyDescent="0.25">
      <c r="C47" s="435"/>
      <c r="D47" s="435"/>
      <c r="F47" s="437" t="s">
        <v>1048</v>
      </c>
      <c r="G47" s="255" t="s">
        <v>1049</v>
      </c>
      <c r="H47" s="255" t="s">
        <v>1050</v>
      </c>
      <c r="I47" s="255" t="s">
        <v>1051</v>
      </c>
      <c r="J47" s="180"/>
    </row>
    <row r="48" spans="3:10" ht="39.75" customHeight="1" thickBot="1" x14ac:dyDescent="0.3">
      <c r="C48" s="436"/>
      <c r="D48" s="436"/>
      <c r="F48" s="438"/>
      <c r="G48" s="257" t="s">
        <v>1052</v>
      </c>
      <c r="H48" s="257" t="s">
        <v>1053</v>
      </c>
      <c r="I48" s="257" t="s">
        <v>1054</v>
      </c>
      <c r="J48" s="180"/>
    </row>
    <row r="49" spans="3:10" ht="9.75" customHeight="1" x14ac:dyDescent="0.25">
      <c r="C49" s="434" t="s">
        <v>1055</v>
      </c>
      <c r="D49" s="434"/>
      <c r="F49" s="256"/>
      <c r="G49" s="255"/>
      <c r="H49" s="255"/>
      <c r="I49" s="255"/>
      <c r="J49" s="180"/>
    </row>
    <row r="50" spans="3:10" ht="36" customHeight="1" x14ac:dyDescent="0.25">
      <c r="C50" s="435"/>
      <c r="D50" s="435"/>
      <c r="F50" s="437" t="s">
        <v>1056</v>
      </c>
      <c r="G50" s="255" t="s">
        <v>1057</v>
      </c>
      <c r="H50" s="255" t="s">
        <v>1058</v>
      </c>
      <c r="I50" s="255" t="s">
        <v>1059</v>
      </c>
    </row>
    <row r="51" spans="3:10" ht="75.75" customHeight="1" x14ac:dyDescent="0.25">
      <c r="C51" s="435"/>
      <c r="D51" s="435"/>
      <c r="F51" s="437"/>
      <c r="G51" s="255" t="s">
        <v>1060</v>
      </c>
      <c r="H51" s="255" t="s">
        <v>1061</v>
      </c>
      <c r="I51" s="255" t="s">
        <v>1062</v>
      </c>
      <c r="J51" s="180"/>
    </row>
    <row r="52" spans="3:10" ht="76.5" customHeight="1" thickBot="1" x14ac:dyDescent="0.3">
      <c r="C52" s="436"/>
      <c r="D52" s="436"/>
      <c r="F52" s="438"/>
      <c r="G52" s="257"/>
      <c r="H52" s="257" t="s">
        <v>1063</v>
      </c>
      <c r="I52" s="257" t="s">
        <v>1064</v>
      </c>
    </row>
    <row r="53" spans="3:10" ht="9.75" customHeight="1" x14ac:dyDescent="0.25">
      <c r="C53" s="434" t="s">
        <v>1065</v>
      </c>
      <c r="D53" s="434"/>
      <c r="F53" s="256"/>
      <c r="G53" s="255"/>
      <c r="H53" s="255"/>
      <c r="I53" s="255"/>
    </row>
    <row r="54" spans="3:10" ht="69" customHeight="1" x14ac:dyDescent="0.25">
      <c r="C54" s="435"/>
      <c r="D54" s="435"/>
      <c r="E54" s="180"/>
      <c r="F54" s="437" t="s">
        <v>1066</v>
      </c>
      <c r="G54" s="255" t="s">
        <v>1067</v>
      </c>
      <c r="H54" s="255" t="s">
        <v>1068</v>
      </c>
      <c r="I54" s="255" t="s">
        <v>1069</v>
      </c>
    </row>
    <row r="55" spans="3:10" ht="53.25" customHeight="1" thickBot="1" x14ac:dyDescent="0.3">
      <c r="C55" s="436"/>
      <c r="D55" s="436"/>
      <c r="F55" s="437"/>
      <c r="G55" s="255"/>
      <c r="H55" s="254" t="s">
        <v>1070</v>
      </c>
      <c r="I55" s="253" t="s">
        <v>1071</v>
      </c>
      <c r="J55" s="180"/>
    </row>
    <row r="56" spans="3:10" x14ac:dyDescent="0.25">
      <c r="F56" s="252"/>
      <c r="G56" s="252"/>
      <c r="H56" s="252"/>
      <c r="I56" s="252"/>
    </row>
  </sheetData>
  <sheetProtection formatCells="0" formatColumns="0" formatRows="0" insertColumns="0" insertRows="0" insertHyperlinks="0" deleteColumns="0" deleteRows="0" sort="0" autoFilter="0" pivotTables="0"/>
  <mergeCells count="41">
    <mergeCell ref="F54:F55"/>
    <mergeCell ref="F33:F36"/>
    <mergeCell ref="C53:D55"/>
    <mergeCell ref="C41:D44"/>
    <mergeCell ref="F41:F44"/>
    <mergeCell ref="F45:I45"/>
    <mergeCell ref="C33:D36"/>
    <mergeCell ref="I34:I36"/>
    <mergeCell ref="F47:F48"/>
    <mergeCell ref="C45:D45"/>
    <mergeCell ref="G35:G36"/>
    <mergeCell ref="C2:D3"/>
    <mergeCell ref="C5:D5"/>
    <mergeCell ref="F3:I3"/>
    <mergeCell ref="F2:I2"/>
    <mergeCell ref="F6:I6"/>
    <mergeCell ref="F8:F10"/>
    <mergeCell ref="C11:D14"/>
    <mergeCell ref="F16:F18"/>
    <mergeCell ref="F38:F40"/>
    <mergeCell ref="C29:D31"/>
    <mergeCell ref="C37:D40"/>
    <mergeCell ref="C25:D27"/>
    <mergeCell ref="F21:F23"/>
    <mergeCell ref="C21:D23"/>
    <mergeCell ref="C15:D18"/>
    <mergeCell ref="C7:D10"/>
    <mergeCell ref="G12:G13"/>
    <mergeCell ref="F25:F27"/>
    <mergeCell ref="C19:D19"/>
    <mergeCell ref="G22:G23"/>
    <mergeCell ref="F29:F31"/>
    <mergeCell ref="F12:F14"/>
    <mergeCell ref="H30:H31"/>
    <mergeCell ref="C46:D48"/>
    <mergeCell ref="C49:D52"/>
    <mergeCell ref="G16:G17"/>
    <mergeCell ref="G29:G31"/>
    <mergeCell ref="F50:F52"/>
    <mergeCell ref="F19:I19"/>
    <mergeCell ref="H22:H23"/>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False</openByDefault>
  <xsnScope/>
</customXsn>
</file>

<file path=customXml/item5.xml><?xml version="1.0" encoding="utf-8"?>
<LongProperties xmlns="http://schemas.microsoft.com/office/2006/metadata/longProperties"/>
</file>

<file path=customXml/item6.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2.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3.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E29A65-A5F9-41DF-B9DE-B3C4ACEF71C4}">
  <ds:schemaRefs>
    <ds:schemaRef ds:uri="http://schemas.microsoft.com/office/2006/metadata/customXsn"/>
  </ds:schemaRefs>
</ds:datastoreItem>
</file>

<file path=customXml/itemProps5.xml><?xml version="1.0" encoding="utf-8"?>
<ds:datastoreItem xmlns:ds="http://schemas.openxmlformats.org/officeDocument/2006/customXml" ds:itemID="{B0098D88-FCAD-4526-B5B0-9BE2F409519E}">
  <ds:schemaRefs>
    <ds:schemaRef ds:uri="http://schemas.microsoft.com/office/2006/metadata/longProperties"/>
  </ds:schemaRefs>
</ds:datastoreItem>
</file>

<file path=customXml/itemProps6.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7.xml><?xml version="1.0" encoding="utf-8"?>
<ds:datastoreItem xmlns:ds="http://schemas.openxmlformats.org/officeDocument/2006/customXml" ds:itemID="{C9053258-AB1D-4C95-ADB6-2E3B627DEA39}">
  <ds:schemaRefs>
    <ds:schemaRef ds:uri="http://schemas.microsoft.com/sharepoint/events"/>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12</vt:i4>
      </vt:variant>
    </vt:vector>
  </ap:HeadingPairs>
  <ap:TitlesOfParts>
    <vt:vector baseType="lpstr" size="29">
      <vt:lpstr>11</vt:lpstr>
      <vt:lpstr>1</vt:lpstr>
      <vt:lpstr>2</vt:lpstr>
      <vt:lpstr>3</vt:lpstr>
      <vt:lpstr>Réamhrá</vt:lpstr>
      <vt:lpstr>Creat</vt:lpstr>
      <vt:lpstr>D1</vt:lpstr>
      <vt:lpstr>D2</vt:lpstr>
      <vt:lpstr>D3</vt:lpstr>
      <vt:lpstr>D4</vt:lpstr>
      <vt:lpstr>D5</vt:lpstr>
      <vt:lpstr>D6</vt:lpstr>
      <vt:lpstr>D7</vt:lpstr>
      <vt:lpstr>Achoimre</vt:lpstr>
      <vt:lpstr>Forbhreathnú ar TBT agus TCT</vt:lpstr>
      <vt:lpstr>Figures</vt:lpstr>
      <vt:lpstr>Creat EDS</vt:lpstr>
      <vt:lpstr>Achoimre!Print_Area</vt:lpstr>
      <vt:lpstr>Creat!Print_Area</vt:lpstr>
      <vt:lpstr>'Creat EDS'!Print_Area</vt:lpstr>
      <vt:lpstr>'D1'!Print_Area</vt:lpstr>
      <vt:lpstr>'D2'!Print_Area</vt:lpstr>
      <vt:lpstr>'D3'!Print_Area</vt:lpstr>
      <vt:lpstr>'D4'!Print_Area</vt:lpstr>
      <vt:lpstr>'D5'!Print_Area</vt:lpstr>
      <vt:lpstr>'D6'!Print_Area</vt:lpstr>
      <vt:lpstr>'D7'!Print_Area</vt:lpstr>
      <vt:lpstr>'Forbhreathnú ar TBT agus TCT'!Print_Area</vt:lpstr>
      <vt:lpstr>Réamhrá!Print_Area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2019-01-18T13:01:39.0000000Z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ies>
</file>