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jects\eCdT_jobs\post-processing\Cherazade\2019\ECDC 8664\"/>
    </mc:Choice>
  </mc:AlternateContent>
  <bookViews>
    <workbookView xWindow="2295" yWindow="135" windowWidth="10545" windowHeight="7725" tabRatio="781" firstSheet="4" activeTab="16"/>
  </bookViews>
  <sheets>
    <sheet name="11" sheetId="18" state="hidden" r:id="rId1"/>
    <sheet name="1" sheetId="14" state="hidden" r:id="rId2"/>
    <sheet name="2" sheetId="15" state="hidden" r:id="rId3"/>
    <sheet name="3" sheetId="17" state="hidden" r:id="rId4"/>
    <sheet name="Réamhrá" sheetId="79" r:id="rId5"/>
    <sheet name="Creat" sheetId="81" r:id="rId6"/>
    <sheet name="D1" sheetId="73" r:id="rId7"/>
    <sheet name="D2" sheetId="74" r:id="rId8"/>
    <sheet name="D3" sheetId="75" r:id="rId9"/>
    <sheet name="D4" sheetId="70" r:id="rId10"/>
    <sheet name="D5" sheetId="76" r:id="rId11"/>
    <sheet name="D6" sheetId="78" r:id="rId12"/>
    <sheet name="D7" sheetId="77" r:id="rId13"/>
    <sheet name="Achoimre" sheetId="27" r:id="rId14"/>
    <sheet name="Forbhreathnú ar TBT agus TCT" sheetId="85" r:id="rId15"/>
    <sheet name="Figures" sheetId="56" state="hidden" r:id="rId16"/>
    <sheet name="Creat EDS" sheetId="84" r:id="rId17"/>
  </sheets>
  <definedNames>
    <definedName name="_xlnm.Print_Area" localSheetId="13">Achoimre!$A$1:$J$135</definedName>
    <definedName name="_xlnm.Print_Area" localSheetId="5">Creat!$A$1:$G$24</definedName>
    <definedName name="_xlnm.Print_Area" localSheetId="16">'Creat EDS'!$A$1:$J$56</definedName>
    <definedName name="_xlnm.Print_Area" localSheetId="6">'D1'!$A$1:$AF$52</definedName>
    <definedName name="_xlnm.Print_Area" localSheetId="7">'D2'!$A$1:$AG$27</definedName>
    <definedName name="_xlnm.Print_Area" localSheetId="8">'D3'!$A$1:$AE$33</definedName>
    <definedName name="_xlnm.Print_Area" localSheetId="9">'D4'!$A$1:$AG$31</definedName>
    <definedName name="_xlnm.Print_Area" localSheetId="10">'D5'!$A$1:$AG$65</definedName>
    <definedName name="_xlnm.Print_Area" localSheetId="11">'D6'!$A$1:$AF$22</definedName>
    <definedName name="_xlnm.Print_Area" localSheetId="12">'D7'!$A$1:$AF$19</definedName>
    <definedName name="_xlnm.Print_Area" localSheetId="14">'Forbhreathnú ar TBT agus TCT'!$A$1:$E$140</definedName>
    <definedName name="_xlnm.Print_Area" localSheetId="4">Réamhrá!$A$1:$D$18</definedName>
    <definedName name="s">#REF!</definedName>
  </definedNames>
  <calcPr calcId="162913"/>
</workbook>
</file>

<file path=xl/calcChain.xml><?xml version="1.0" encoding="utf-8"?>
<calcChain xmlns="http://schemas.openxmlformats.org/spreadsheetml/2006/main">
  <c r="G19" i="81" l="1"/>
  <c r="I126" i="27"/>
  <c r="I125" i="27"/>
  <c r="I111" i="27"/>
  <c r="I107" i="27"/>
  <c r="I102" i="27"/>
  <c r="I98" i="27"/>
  <c r="I82" i="27"/>
  <c r="I81" i="27"/>
  <c r="H33" i="27"/>
  <c r="H32" i="27"/>
  <c r="U19" i="77"/>
  <c r="U18" i="77"/>
  <c r="I16" i="77"/>
  <c r="S14" i="77"/>
  <c r="J14" i="77"/>
  <c r="S13" i="77"/>
  <c r="J13" i="77"/>
  <c r="S12" i="77"/>
  <c r="J12" i="77"/>
  <c r="I12" i="77"/>
  <c r="S11" i="77"/>
  <c r="J11" i="77"/>
  <c r="I11" i="77"/>
  <c r="S10" i="77"/>
  <c r="J10" i="77"/>
  <c r="I10" i="77"/>
  <c r="V22" i="78"/>
  <c r="V21" i="78"/>
  <c r="S19" i="78" s="1"/>
  <c r="G25" i="27" s="1"/>
  <c r="G39" i="27" s="1"/>
  <c r="S17" i="78"/>
  <c r="J17" i="78"/>
  <c r="I17" i="78"/>
  <c r="I19" i="78" s="1"/>
  <c r="S16" i="78"/>
  <c r="J16" i="78"/>
  <c r="S15" i="78"/>
  <c r="J15" i="78"/>
  <c r="S14" i="78"/>
  <c r="J14" i="78"/>
  <c r="J19" i="78" s="1"/>
  <c r="S13" i="78"/>
  <c r="J13" i="78"/>
  <c r="T12" i="78"/>
  <c r="S12" i="78"/>
  <c r="V12" i="78" s="1"/>
  <c r="J12" i="78"/>
  <c r="I12" i="78"/>
  <c r="S11" i="78"/>
  <c r="J11" i="78"/>
  <c r="S10" i="78"/>
  <c r="J10" i="78"/>
  <c r="I10" i="78"/>
  <c r="W65" i="76"/>
  <c r="W64" i="76"/>
  <c r="T62" i="76"/>
  <c r="G21" i="27" s="1"/>
  <c r="G38" i="27" s="1"/>
  <c r="T60" i="76"/>
  <c r="K60" i="76"/>
  <c r="T59" i="76"/>
  <c r="K59" i="76"/>
  <c r="T58" i="76"/>
  <c r="K58" i="76"/>
  <c r="T57" i="76"/>
  <c r="K57" i="76"/>
  <c r="T56" i="76"/>
  <c r="K56" i="76"/>
  <c r="T55" i="76"/>
  <c r="K55" i="76"/>
  <c r="T54" i="76"/>
  <c r="K54" i="76"/>
  <c r="J54" i="76"/>
  <c r="T53" i="76"/>
  <c r="K53" i="76"/>
  <c r="T52" i="76"/>
  <c r="I117" i="27" s="1"/>
  <c r="K52" i="76"/>
  <c r="T51" i="76"/>
  <c r="I131" i="27" s="1"/>
  <c r="K51" i="76"/>
  <c r="J51" i="76"/>
  <c r="T50" i="76"/>
  <c r="K50" i="76"/>
  <c r="T49" i="76"/>
  <c r="K49" i="76"/>
  <c r="T48" i="76"/>
  <c r="K48" i="76"/>
  <c r="J48" i="76"/>
  <c r="T47" i="76"/>
  <c r="K47" i="76"/>
  <c r="T46" i="76"/>
  <c r="K46" i="76"/>
  <c r="T45" i="76"/>
  <c r="K45" i="76"/>
  <c r="T44" i="76"/>
  <c r="K44" i="76"/>
  <c r="T43" i="76"/>
  <c r="K43" i="76"/>
  <c r="T42" i="76"/>
  <c r="I105" i="27" s="1"/>
  <c r="K42" i="76"/>
  <c r="T41" i="76"/>
  <c r="K41" i="76"/>
  <c r="J41" i="76"/>
  <c r="T40" i="76"/>
  <c r="K40" i="76"/>
  <c r="T39" i="76"/>
  <c r="K39" i="76"/>
  <c r="T38" i="76"/>
  <c r="K38" i="76"/>
  <c r="T37" i="76"/>
  <c r="K37" i="76"/>
  <c r="T36" i="76"/>
  <c r="K36" i="76"/>
  <c r="T35" i="76"/>
  <c r="K35" i="76"/>
  <c r="T34" i="76"/>
  <c r="K34" i="76"/>
  <c r="J34" i="76"/>
  <c r="T33" i="76"/>
  <c r="K33" i="76"/>
  <c r="T32" i="76"/>
  <c r="K32" i="76"/>
  <c r="T31" i="76"/>
  <c r="K31" i="76"/>
  <c r="T30" i="76"/>
  <c r="K30" i="76"/>
  <c r="T29" i="76"/>
  <c r="K29" i="76"/>
  <c r="T28" i="76"/>
  <c r="K28" i="76"/>
  <c r="T27" i="76"/>
  <c r="K27" i="76"/>
  <c r="T26" i="76"/>
  <c r="K26" i="76"/>
  <c r="J26" i="76"/>
  <c r="T25" i="76"/>
  <c r="K25" i="76"/>
  <c r="J25" i="76"/>
  <c r="T24" i="76"/>
  <c r="I129" i="27" s="1"/>
  <c r="K24" i="76"/>
  <c r="T23" i="76"/>
  <c r="K23" i="76"/>
  <c r="T22" i="76"/>
  <c r="I124" i="27" s="1"/>
  <c r="K22" i="76"/>
  <c r="T21" i="76"/>
  <c r="K21" i="76"/>
  <c r="T20" i="76"/>
  <c r="I123" i="27" s="1"/>
  <c r="K20" i="76"/>
  <c r="T19" i="76"/>
  <c r="K19" i="76"/>
  <c r="T18" i="76"/>
  <c r="K18" i="76"/>
  <c r="T17" i="76"/>
  <c r="K17" i="76"/>
  <c r="J17" i="76"/>
  <c r="T16" i="76"/>
  <c r="I114" i="27" s="1"/>
  <c r="K16" i="76"/>
  <c r="J16" i="76"/>
  <c r="T15" i="76"/>
  <c r="K15" i="76"/>
  <c r="T14" i="76"/>
  <c r="K14" i="76"/>
  <c r="I10" i="76" s="1"/>
  <c r="J14" i="76"/>
  <c r="T13" i="76"/>
  <c r="K13" i="76"/>
  <c r="T12" i="76"/>
  <c r="K12" i="76"/>
  <c r="J12" i="76"/>
  <c r="T11" i="76"/>
  <c r="K11" i="76"/>
  <c r="T10" i="76"/>
  <c r="K10" i="76"/>
  <c r="J10" i="76"/>
  <c r="J62" i="76" s="1"/>
  <c r="U48" i="76" s="1"/>
  <c r="W32" i="70"/>
  <c r="W31" i="70"/>
  <c r="T26" i="70"/>
  <c r="K26" i="70"/>
  <c r="T25" i="70"/>
  <c r="K25" i="70"/>
  <c r="T24" i="70"/>
  <c r="K24" i="70"/>
  <c r="T23" i="70"/>
  <c r="K23" i="70"/>
  <c r="K28" i="70" s="1"/>
  <c r="T22" i="70"/>
  <c r="K22" i="70"/>
  <c r="T21" i="70"/>
  <c r="K21" i="70"/>
  <c r="T20" i="70"/>
  <c r="K20" i="70"/>
  <c r="T19" i="70"/>
  <c r="K19" i="70"/>
  <c r="J19" i="70"/>
  <c r="T18" i="70"/>
  <c r="K18" i="70"/>
  <c r="T17" i="70"/>
  <c r="K17" i="70"/>
  <c r="T16" i="70"/>
  <c r="K16" i="70"/>
  <c r="T15" i="70"/>
  <c r="K15" i="70"/>
  <c r="T14" i="70"/>
  <c r="K14" i="70"/>
  <c r="T13" i="70"/>
  <c r="K13" i="70"/>
  <c r="T12" i="70"/>
  <c r="K12" i="70"/>
  <c r="T11" i="70"/>
  <c r="K11" i="70"/>
  <c r="J11" i="70"/>
  <c r="T10" i="70"/>
  <c r="K10" i="70"/>
  <c r="J10" i="70"/>
  <c r="J28" i="70" s="1"/>
  <c r="U19" i="70" s="1"/>
  <c r="V33" i="75"/>
  <c r="V32" i="75"/>
  <c r="S28" i="75"/>
  <c r="J28" i="75"/>
  <c r="S27" i="75"/>
  <c r="J27" i="75"/>
  <c r="S26" i="75"/>
  <c r="J26" i="75"/>
  <c r="S25" i="75"/>
  <c r="J25" i="75"/>
  <c r="I25" i="75"/>
  <c r="S24" i="75"/>
  <c r="J24" i="75"/>
  <c r="I24" i="75"/>
  <c r="S23" i="75"/>
  <c r="J23" i="75"/>
  <c r="I23" i="75"/>
  <c r="S22" i="75"/>
  <c r="J22" i="75"/>
  <c r="I22" i="75"/>
  <c r="S21" i="75"/>
  <c r="J21" i="75"/>
  <c r="S20" i="75"/>
  <c r="J20" i="75"/>
  <c r="S19" i="75"/>
  <c r="J19" i="75"/>
  <c r="S18" i="75"/>
  <c r="J18" i="75"/>
  <c r="S17" i="75"/>
  <c r="J17" i="75"/>
  <c r="S16" i="75"/>
  <c r="J16" i="75"/>
  <c r="S15" i="75"/>
  <c r="J15" i="75"/>
  <c r="S14" i="75"/>
  <c r="J14" i="75"/>
  <c r="S13" i="75"/>
  <c r="J13" i="75"/>
  <c r="S12" i="75"/>
  <c r="I97" i="27" s="1"/>
  <c r="J12" i="75"/>
  <c r="I12" i="75"/>
  <c r="I29" i="75" s="1"/>
  <c r="S11" i="75"/>
  <c r="J11" i="75"/>
  <c r="S10" i="75"/>
  <c r="J10" i="75"/>
  <c r="I10" i="75"/>
  <c r="W28" i="74"/>
  <c r="W27" i="74"/>
  <c r="T22" i="74"/>
  <c r="K22" i="74"/>
  <c r="J22" i="74"/>
  <c r="T21" i="74"/>
  <c r="K21" i="74"/>
  <c r="J21" i="74"/>
  <c r="T20" i="74"/>
  <c r="K20" i="74"/>
  <c r="T19" i="74"/>
  <c r="K19" i="74"/>
  <c r="T18" i="74"/>
  <c r="K18" i="74"/>
  <c r="T17" i="74"/>
  <c r="K17" i="74"/>
  <c r="J17" i="74"/>
  <c r="T16" i="74"/>
  <c r="K16" i="74"/>
  <c r="T15" i="74"/>
  <c r="K15" i="74"/>
  <c r="J15" i="74"/>
  <c r="T14" i="74"/>
  <c r="K14" i="74"/>
  <c r="T13" i="74"/>
  <c r="K13" i="74"/>
  <c r="J13" i="74"/>
  <c r="T12" i="74"/>
  <c r="K12" i="74"/>
  <c r="I10" i="74" s="1"/>
  <c r="J12" i="74"/>
  <c r="T11" i="74"/>
  <c r="K11" i="74"/>
  <c r="J11" i="74"/>
  <c r="T10" i="74"/>
  <c r="K10" i="74"/>
  <c r="J10" i="74"/>
  <c r="X52" i="73"/>
  <c r="X51" i="73"/>
  <c r="T47" i="73"/>
  <c r="K47" i="73"/>
  <c r="T46" i="73"/>
  <c r="K46" i="73"/>
  <c r="T45" i="73"/>
  <c r="K45" i="73"/>
  <c r="T44" i="73"/>
  <c r="K44" i="73"/>
  <c r="T43" i="73"/>
  <c r="K43" i="73"/>
  <c r="T42" i="73"/>
  <c r="K42" i="73"/>
  <c r="T41" i="73"/>
  <c r="K41" i="73"/>
  <c r="T40" i="73"/>
  <c r="K40" i="73"/>
  <c r="T39" i="73"/>
  <c r="K39" i="73"/>
  <c r="T38" i="73"/>
  <c r="K38" i="73"/>
  <c r="J38" i="73"/>
  <c r="T37" i="73"/>
  <c r="I106" i="27" s="1"/>
  <c r="K37" i="73"/>
  <c r="J37" i="73"/>
  <c r="T36" i="73"/>
  <c r="K36" i="73"/>
  <c r="J36" i="73"/>
  <c r="T35" i="73"/>
  <c r="K35" i="73"/>
  <c r="J35" i="73"/>
  <c r="T34" i="73"/>
  <c r="K34" i="73"/>
  <c r="T33" i="73"/>
  <c r="I132" i="27" s="1"/>
  <c r="K33" i="73"/>
  <c r="T32" i="73"/>
  <c r="K32" i="73"/>
  <c r="J32" i="73"/>
  <c r="T31" i="73"/>
  <c r="K31" i="73"/>
  <c r="T30" i="73"/>
  <c r="K30" i="73"/>
  <c r="T29" i="73"/>
  <c r="I113" i="27" s="1"/>
  <c r="K29" i="73"/>
  <c r="J29" i="73"/>
  <c r="T28" i="73"/>
  <c r="K28" i="73"/>
  <c r="T27" i="73"/>
  <c r="K27" i="73"/>
  <c r="T26" i="73"/>
  <c r="K26" i="73"/>
  <c r="T25" i="73"/>
  <c r="K25" i="73"/>
  <c r="T24" i="73"/>
  <c r="K24" i="73"/>
  <c r="J24" i="73"/>
  <c r="T23" i="73"/>
  <c r="K23" i="73"/>
  <c r="T22" i="73"/>
  <c r="K22" i="73"/>
  <c r="J22" i="73"/>
  <c r="T21" i="73"/>
  <c r="K21" i="73"/>
  <c r="T20" i="73"/>
  <c r="K20" i="73"/>
  <c r="I10" i="73" s="1"/>
  <c r="T19" i="73"/>
  <c r="K19" i="73"/>
  <c r="T18" i="73"/>
  <c r="K18" i="73"/>
  <c r="J18" i="73"/>
  <c r="T17" i="73"/>
  <c r="K17" i="73"/>
  <c r="T16" i="73"/>
  <c r="K16" i="73"/>
  <c r="J16" i="73"/>
  <c r="T15" i="73"/>
  <c r="K15" i="73"/>
  <c r="T14" i="73"/>
  <c r="K14" i="73"/>
  <c r="T13" i="73"/>
  <c r="K13" i="73"/>
  <c r="T12" i="73"/>
  <c r="K12" i="73"/>
  <c r="J12" i="73"/>
  <c r="T11" i="73"/>
  <c r="K11" i="73"/>
  <c r="J11" i="73"/>
  <c r="J48" i="73" s="1"/>
  <c r="T10" i="73"/>
  <c r="K10" i="73"/>
  <c r="J10" i="73"/>
  <c r="F19" i="81"/>
  <c r="U24" i="73" l="1"/>
  <c r="W24" i="73" s="1"/>
  <c r="U29" i="73"/>
  <c r="W29" i="73" s="1"/>
  <c r="U16" i="73"/>
  <c r="W16" i="73" s="1"/>
  <c r="U10" i="73"/>
  <c r="T49" i="73"/>
  <c r="G5" i="27" s="1"/>
  <c r="U32" i="73"/>
  <c r="U36" i="73"/>
  <c r="W36" i="73" s="1"/>
  <c r="U12" i="73"/>
  <c r="W12" i="73" s="1"/>
  <c r="U37" i="73"/>
  <c r="U18" i="73"/>
  <c r="W18" i="73" s="1"/>
  <c r="U11" i="73"/>
  <c r="W11" i="73" s="1"/>
  <c r="U35" i="73"/>
  <c r="W35" i="73" s="1"/>
  <c r="U22" i="73"/>
  <c r="W22" i="73" s="1"/>
  <c r="U38" i="73"/>
  <c r="T22" i="75"/>
  <c r="V22" i="75" s="1"/>
  <c r="T23" i="75"/>
  <c r="V23" i="75" s="1"/>
  <c r="T24" i="75"/>
  <c r="S30" i="75"/>
  <c r="G13" i="27" s="1"/>
  <c r="G36" i="27" s="1"/>
  <c r="T10" i="75"/>
  <c r="V10" i="75" s="1"/>
  <c r="V29" i="75" s="1"/>
  <c r="T25" i="75"/>
  <c r="T12" i="75"/>
  <c r="V12" i="75" s="1"/>
  <c r="U15" i="78"/>
  <c r="W15" i="78" s="1"/>
  <c r="U13" i="78"/>
  <c r="W13" i="78" s="1"/>
  <c r="U10" i="78"/>
  <c r="W10" i="78" s="1"/>
  <c r="W19" i="78" s="1"/>
  <c r="U11" i="78"/>
  <c r="W11" i="78" s="1"/>
  <c r="U12" i="78"/>
  <c r="W12" i="78" s="1"/>
  <c r="U16" i="78"/>
  <c r="W16" i="78" s="1"/>
  <c r="U14" i="78"/>
  <c r="S20" i="78"/>
  <c r="G26" i="27" s="1"/>
  <c r="G51" i="27" s="1"/>
  <c r="U17" i="78"/>
  <c r="W17" i="78" s="1"/>
  <c r="V26" i="70"/>
  <c r="X26" i="70" s="1"/>
  <c r="V24" i="70"/>
  <c r="X24" i="70" s="1"/>
  <c r="V22" i="70"/>
  <c r="X22" i="70" s="1"/>
  <c r="V20" i="70"/>
  <c r="X20" i="70" s="1"/>
  <c r="V11" i="70"/>
  <c r="X11" i="70" s="1"/>
  <c r="V25" i="70"/>
  <c r="X25" i="70" s="1"/>
  <c r="V23" i="70"/>
  <c r="X23" i="70" s="1"/>
  <c r="V21" i="70"/>
  <c r="X21" i="70" s="1"/>
  <c r="V19" i="70"/>
  <c r="V13" i="70"/>
  <c r="X13" i="70" s="1"/>
  <c r="V15" i="70"/>
  <c r="X15" i="70" s="1"/>
  <c r="V12" i="70"/>
  <c r="V17" i="70"/>
  <c r="X17" i="70" s="1"/>
  <c r="V14" i="70"/>
  <c r="V10" i="70"/>
  <c r="V18" i="70"/>
  <c r="V16" i="70"/>
  <c r="X16" i="70" s="1"/>
  <c r="X19" i="70"/>
  <c r="I121" i="27"/>
  <c r="I122" i="27"/>
  <c r="W38" i="73"/>
  <c r="I119" i="27"/>
  <c r="I130" i="27"/>
  <c r="I103" i="27"/>
  <c r="X10" i="70"/>
  <c r="X27" i="70" s="1"/>
  <c r="X14" i="70"/>
  <c r="K62" i="76"/>
  <c r="T63" i="76" s="1"/>
  <c r="G22" i="27" s="1"/>
  <c r="G50" i="27" s="1"/>
  <c r="W14" i="78"/>
  <c r="I112" i="27"/>
  <c r="W32" i="73"/>
  <c r="I87" i="27"/>
  <c r="J27" i="74"/>
  <c r="X12" i="70"/>
  <c r="U12" i="76"/>
  <c r="V11" i="77"/>
  <c r="I110" i="27"/>
  <c r="I120" i="27"/>
  <c r="V10" i="78"/>
  <c r="V19" i="78" s="1"/>
  <c r="T12" i="77"/>
  <c r="T10" i="77"/>
  <c r="V10" i="77" s="1"/>
  <c r="V16" i="77" s="1"/>
  <c r="T11" i="77"/>
  <c r="X18" i="70"/>
  <c r="I86" i="27"/>
  <c r="W37" i="73"/>
  <c r="K48" i="73"/>
  <c r="J29" i="75"/>
  <c r="I99" i="27"/>
  <c r="T28" i="70"/>
  <c r="G17" i="27" s="1"/>
  <c r="G37" i="27" s="1"/>
  <c r="I85" i="27"/>
  <c r="T17" i="78"/>
  <c r="V17" i="78" s="1"/>
  <c r="T10" i="78"/>
  <c r="S16" i="77"/>
  <c r="G29" i="27" s="1"/>
  <c r="G40" i="27" s="1"/>
  <c r="U10" i="70"/>
  <c r="W10" i="70" s="1"/>
  <c r="W27" i="70" s="1"/>
  <c r="U11" i="70"/>
  <c r="W11" i="70" s="1"/>
  <c r="U51" i="76"/>
  <c r="W51" i="76" s="1"/>
  <c r="U26" i="76"/>
  <c r="W26" i="76" s="1"/>
  <c r="U54" i="76"/>
  <c r="W54" i="76" s="1"/>
  <c r="U16" i="76"/>
  <c r="W16" i="76" s="1"/>
  <c r="U17" i="76"/>
  <c r="W17" i="76" s="1"/>
  <c r="U10" i="76"/>
  <c r="W10" i="76" s="1"/>
  <c r="W62" i="76" s="1"/>
  <c r="U14" i="76"/>
  <c r="W14" i="76" s="1"/>
  <c r="U34" i="76"/>
  <c r="W34" i="76" s="1"/>
  <c r="U41" i="76"/>
  <c r="W41" i="76" s="1"/>
  <c r="K27" i="74"/>
  <c r="W19" i="70"/>
  <c r="W48" i="76"/>
  <c r="W10" i="73"/>
  <c r="W48" i="73" s="1"/>
  <c r="I96" i="27"/>
  <c r="V24" i="75"/>
  <c r="I101" i="27"/>
  <c r="T29" i="70"/>
  <c r="G18" i="27" s="1"/>
  <c r="G49" i="27" s="1"/>
  <c r="U25" i="76"/>
  <c r="J16" i="77"/>
  <c r="S17" i="77"/>
  <c r="G30" i="27" s="1"/>
  <c r="G52" i="27" s="1"/>
  <c r="I118" i="27"/>
  <c r="W12" i="76"/>
  <c r="W25" i="76"/>
  <c r="I100" i="27"/>
  <c r="I108" i="27"/>
  <c r="I128" i="27"/>
  <c r="I92" i="27"/>
  <c r="V25" i="75"/>
  <c r="V12" i="77"/>
  <c r="I104" i="27"/>
  <c r="V47" i="73" l="1"/>
  <c r="X47" i="73" s="1"/>
  <c r="V45" i="73"/>
  <c r="X45" i="73" s="1"/>
  <c r="V43" i="73"/>
  <c r="X43" i="73" s="1"/>
  <c r="V41" i="73"/>
  <c r="X41" i="73" s="1"/>
  <c r="V39" i="73"/>
  <c r="X39" i="73" s="1"/>
  <c r="V34" i="73"/>
  <c r="X34" i="73" s="1"/>
  <c r="V29" i="73"/>
  <c r="X29" i="73" s="1"/>
  <c r="V21" i="73"/>
  <c r="X21" i="73" s="1"/>
  <c r="V19" i="73"/>
  <c r="X19" i="73" s="1"/>
  <c r="V16" i="73"/>
  <c r="X16" i="73" s="1"/>
  <c r="V27" i="73"/>
  <c r="X27" i="73" s="1"/>
  <c r="V22" i="73"/>
  <c r="X22" i="73" s="1"/>
  <c r="V14" i="73"/>
  <c r="X14" i="73" s="1"/>
  <c r="V32" i="73"/>
  <c r="X32" i="73" s="1"/>
  <c r="V10" i="73"/>
  <c r="X10" i="73" s="1"/>
  <c r="X48" i="73" s="1"/>
  <c r="V25" i="73"/>
  <c r="X25" i="73" s="1"/>
  <c r="V11" i="73"/>
  <c r="X11" i="73" s="1"/>
  <c r="V35" i="73"/>
  <c r="X35" i="73" s="1"/>
  <c r="V46" i="73"/>
  <c r="X46" i="73" s="1"/>
  <c r="V44" i="73"/>
  <c r="X44" i="73" s="1"/>
  <c r="V42" i="73"/>
  <c r="X42" i="73" s="1"/>
  <c r="V40" i="73"/>
  <c r="X40" i="73" s="1"/>
  <c r="V37" i="73"/>
  <c r="X37" i="73" s="1"/>
  <c r="V33" i="73"/>
  <c r="X33" i="73" s="1"/>
  <c r="V20" i="73"/>
  <c r="X20" i="73" s="1"/>
  <c r="V38" i="73"/>
  <c r="X38" i="73" s="1"/>
  <c r="V23" i="73"/>
  <c r="X23" i="73" s="1"/>
  <c r="V18" i="73"/>
  <c r="X18" i="73" s="1"/>
  <c r="V12" i="73"/>
  <c r="X12" i="73" s="1"/>
  <c r="V31" i="73"/>
  <c r="X31" i="73" s="1"/>
  <c r="V26" i="73"/>
  <c r="X26" i="73" s="1"/>
  <c r="V36" i="73"/>
  <c r="X36" i="73" s="1"/>
  <c r="V15" i="73"/>
  <c r="X15" i="73" s="1"/>
  <c r="V17" i="73"/>
  <c r="X17" i="73" s="1"/>
  <c r="V30" i="73"/>
  <c r="X30" i="73" s="1"/>
  <c r="V28" i="73"/>
  <c r="X28" i="73" s="1"/>
  <c r="V13" i="73"/>
  <c r="X13" i="73" s="1"/>
  <c r="V24" i="73"/>
  <c r="X24" i="73" s="1"/>
  <c r="U10" i="77"/>
  <c r="W10" i="77" s="1"/>
  <c r="W16" i="77" s="1"/>
  <c r="U14" i="77"/>
  <c r="W14" i="77" s="1"/>
  <c r="U11" i="77"/>
  <c r="W11" i="77" s="1"/>
  <c r="U12" i="77"/>
  <c r="W12" i="77" s="1"/>
  <c r="U13" i="77"/>
  <c r="W13" i="77" s="1"/>
  <c r="V20" i="74"/>
  <c r="X20" i="74" s="1"/>
  <c r="V18" i="74"/>
  <c r="X18" i="74" s="1"/>
  <c r="V15" i="74"/>
  <c r="X15" i="74" s="1"/>
  <c r="V10" i="74"/>
  <c r="X10" i="74" s="1"/>
  <c r="X24" i="74" s="1"/>
  <c r="V11" i="74"/>
  <c r="X11" i="74" s="1"/>
  <c r="V22" i="74"/>
  <c r="X22" i="74" s="1"/>
  <c r="V16" i="74"/>
  <c r="X16" i="74" s="1"/>
  <c r="V13" i="74"/>
  <c r="X13" i="74" s="1"/>
  <c r="V19" i="74"/>
  <c r="X19" i="74" s="1"/>
  <c r="V12" i="74"/>
  <c r="X12" i="74" s="1"/>
  <c r="V14" i="74"/>
  <c r="X14" i="74" s="1"/>
  <c r="V21" i="74"/>
  <c r="X21" i="74" s="1"/>
  <c r="T25" i="74"/>
  <c r="G10" i="27" s="1"/>
  <c r="G47" i="27" s="1"/>
  <c r="V17" i="74"/>
  <c r="X17" i="74" s="1"/>
  <c r="G34" i="27"/>
  <c r="T50" i="73"/>
  <c r="G6" i="27" s="1"/>
  <c r="V54" i="76"/>
  <c r="X54" i="76" s="1"/>
  <c r="V46" i="76"/>
  <c r="X46" i="76" s="1"/>
  <c r="V44" i="76"/>
  <c r="X44" i="76" s="1"/>
  <c r="V42" i="76"/>
  <c r="X42" i="76" s="1"/>
  <c r="V23" i="76"/>
  <c r="X23" i="76" s="1"/>
  <c r="V21" i="76"/>
  <c r="X21" i="76" s="1"/>
  <c r="V19" i="76"/>
  <c r="X19" i="76" s="1"/>
  <c r="V16" i="76"/>
  <c r="X16" i="76" s="1"/>
  <c r="V49" i="76"/>
  <c r="X49" i="76" s="1"/>
  <c r="V17" i="76"/>
  <c r="X17" i="76" s="1"/>
  <c r="V13" i="76"/>
  <c r="X13" i="76" s="1"/>
  <c r="V10" i="76"/>
  <c r="X10" i="76" s="1"/>
  <c r="X62" i="76" s="1"/>
  <c r="V52" i="76"/>
  <c r="X52" i="76" s="1"/>
  <c r="V33" i="76"/>
  <c r="X33" i="76" s="1"/>
  <c r="V31" i="76"/>
  <c r="X31" i="76" s="1"/>
  <c r="V29" i="76"/>
  <c r="X29" i="76" s="1"/>
  <c r="V27" i="76"/>
  <c r="X27" i="76" s="1"/>
  <c r="V47" i="76"/>
  <c r="X47" i="76" s="1"/>
  <c r="V45" i="76"/>
  <c r="X45" i="76" s="1"/>
  <c r="V43" i="76"/>
  <c r="X43" i="76" s="1"/>
  <c r="V34" i="76"/>
  <c r="X34" i="76" s="1"/>
  <c r="V24" i="76"/>
  <c r="X24" i="76" s="1"/>
  <c r="V22" i="76"/>
  <c r="X22" i="76" s="1"/>
  <c r="V20" i="76"/>
  <c r="X20" i="76" s="1"/>
  <c r="V18" i="76"/>
  <c r="X18" i="76" s="1"/>
  <c r="V11" i="76"/>
  <c r="X11" i="76" s="1"/>
  <c r="V53" i="76"/>
  <c r="X53" i="76" s="1"/>
  <c r="V50" i="76"/>
  <c r="X50" i="76" s="1"/>
  <c r="V41" i="76"/>
  <c r="X41" i="76" s="1"/>
  <c r="V48" i="76"/>
  <c r="X48" i="76" s="1"/>
  <c r="V32" i="76"/>
  <c r="X32" i="76" s="1"/>
  <c r="V60" i="76"/>
  <c r="X60" i="76" s="1"/>
  <c r="V36" i="76"/>
  <c r="X36" i="76" s="1"/>
  <c r="V30" i="76"/>
  <c r="X30" i="76" s="1"/>
  <c r="V55" i="76"/>
  <c r="X55" i="76" s="1"/>
  <c r="V57" i="76"/>
  <c r="X57" i="76" s="1"/>
  <c r="V35" i="76"/>
  <c r="X35" i="76" s="1"/>
  <c r="V51" i="76"/>
  <c r="X51" i="76" s="1"/>
  <c r="V38" i="76"/>
  <c r="X38" i="76" s="1"/>
  <c r="V15" i="76"/>
  <c r="X15" i="76" s="1"/>
  <c r="V59" i="76"/>
  <c r="X59" i="76" s="1"/>
  <c r="V26" i="76"/>
  <c r="X26" i="76" s="1"/>
  <c r="V12" i="76"/>
  <c r="X12" i="76" s="1"/>
  <c r="V56" i="76"/>
  <c r="X56" i="76" s="1"/>
  <c r="V40" i="76"/>
  <c r="X40" i="76" s="1"/>
  <c r="V39" i="76"/>
  <c r="X39" i="76" s="1"/>
  <c r="V25" i="76"/>
  <c r="X25" i="76" s="1"/>
  <c r="V37" i="76"/>
  <c r="X37" i="76" s="1"/>
  <c r="V28" i="76"/>
  <c r="X28" i="76" s="1"/>
  <c r="V14" i="76"/>
  <c r="X14" i="76" s="1"/>
  <c r="V58" i="76"/>
  <c r="X58" i="76" s="1"/>
  <c r="U15" i="74"/>
  <c r="W15" i="74" s="1"/>
  <c r="U10" i="74"/>
  <c r="W10" i="74" s="1"/>
  <c r="W24" i="74" s="1"/>
  <c r="U21" i="74"/>
  <c r="W21" i="74" s="1"/>
  <c r="U12" i="74"/>
  <c r="W12" i="74" s="1"/>
  <c r="U22" i="74"/>
  <c r="W22" i="74" s="1"/>
  <c r="U13" i="74"/>
  <c r="W13" i="74" s="1"/>
  <c r="U17" i="74"/>
  <c r="W17" i="74" s="1"/>
  <c r="U11" i="74"/>
  <c r="W11" i="74" s="1"/>
  <c r="U23" i="75"/>
  <c r="W23" i="75" s="1"/>
  <c r="U11" i="75"/>
  <c r="W11" i="75" s="1"/>
  <c r="U27" i="75"/>
  <c r="W27" i="75" s="1"/>
  <c r="U24" i="75"/>
  <c r="W24" i="75" s="1"/>
  <c r="U20" i="75"/>
  <c r="W20" i="75" s="1"/>
  <c r="U18" i="75"/>
  <c r="W18" i="75" s="1"/>
  <c r="U16" i="75"/>
  <c r="W16" i="75" s="1"/>
  <c r="U14" i="75"/>
  <c r="W14" i="75" s="1"/>
  <c r="U25" i="75"/>
  <c r="W25" i="75" s="1"/>
  <c r="U12" i="75"/>
  <c r="W12" i="75" s="1"/>
  <c r="U28" i="75"/>
  <c r="W28" i="75" s="1"/>
  <c r="U26" i="75"/>
  <c r="W26" i="75" s="1"/>
  <c r="U21" i="75"/>
  <c r="W21" i="75" s="1"/>
  <c r="U19" i="75"/>
  <c r="W19" i="75" s="1"/>
  <c r="U17" i="75"/>
  <c r="W17" i="75" s="1"/>
  <c r="U15" i="75"/>
  <c r="W15" i="75" s="1"/>
  <c r="U13" i="75"/>
  <c r="W13" i="75" s="1"/>
  <c r="U10" i="75"/>
  <c r="W10" i="75" s="1"/>
  <c r="W29" i="75" s="1"/>
  <c r="U22" i="75"/>
  <c r="W22" i="75" s="1"/>
  <c r="S31" i="75"/>
  <c r="G14" i="27" s="1"/>
  <c r="G48" i="27" s="1"/>
  <c r="T24" i="74"/>
  <c r="G9" i="27" s="1"/>
  <c r="G35" i="27" s="1"/>
  <c r="G46" i="27" l="1"/>
  <c r="E44" i="27"/>
  <c r="E32" i="27"/>
</calcChain>
</file>

<file path=xl/sharedStrings.xml><?xml version="1.0" encoding="utf-8"?>
<sst xmlns="http://schemas.openxmlformats.org/spreadsheetml/2006/main" count="1701" uniqueCount="1695">
  <si>
    <r>
      <rPr>
        <b/>
        <sz val="20"/>
        <color rgb="FFFFFFFF"/>
        <rFont val="Tahoma"/>
        <family val="2"/>
      </rPr>
      <t>FUÉS (HEPSA): Uirlis féinmheasúnaithe maidir le hullmhacht i gcás éigeandála sláinte</t>
    </r>
  </si>
  <si>
    <r>
      <rPr>
        <b/>
        <sz val="14"/>
        <color rgb="FF65B32E"/>
        <rFont val="Tahoma"/>
        <family val="2"/>
      </rPr>
      <t>Réamhrá</t>
    </r>
  </si>
  <si>
    <r>
      <rPr>
        <sz val="11"/>
        <color rgb="FF000000"/>
        <rFont val="Calibri"/>
        <family val="2"/>
      </rPr>
      <t>Is é cuspóir na huirlise FUÉS (HEPSA) é leibhéal ullmhachta na tíre maidir le héigeandálaí sláinte poiblí a fhéinmheasúnú. Tá sé mar aidhm ag an uirlis fhéinmheasúnaithe seo atá bunaithe ar bhileog oibre réimsí chun feabhais a shainaithint. Is éard atá sa uirlis ná seacht réimse (</t>
    </r>
    <r>
      <rPr>
        <sz val="11"/>
        <color rgb="FF000000"/>
        <rFont val="Calibri"/>
        <family val="2"/>
      </rPr>
      <t xml:space="preserve">D1-D7) </t>
    </r>
    <r>
      <rPr>
        <sz val="11"/>
        <color rgb="FF000000"/>
        <rFont val="Calibri"/>
        <family val="2"/>
      </rPr>
      <t>a chlúdaíonn le chéile gach réimse d'ullmhacht agus d’fhreagairt maidir le sláinte phoiblí. Chun tuilleadh faisnéise a fháil ar na réimsí, féach an bhileog oibre 'Creat'.</t>
    </r>
  </si>
  <si>
    <r>
      <rPr>
        <sz val="11"/>
        <color rgb="FF000000"/>
        <rFont val="Calibri"/>
        <family val="2"/>
      </rPr>
      <t xml:space="preserve">Tá tacar táscairí leithdháilte ag gach réimse a chuireann ar chumas an leibhéal ullmhachta a thomhas agus a fhaireachán. Is féidir an t-aschur a úsáid chun faireachán a dhéanamh ar an leibhéal ullmhachta má líontar é go bliantúil (chun dul chun cinn a dhoiciméadú). Baineann úsáidí eile le plé struchtúrtha a éascú, bunaithe ar thoradh an fhéinmheasúnaithe. </t>
    </r>
  </si>
  <si>
    <r>
      <rPr>
        <sz val="11"/>
        <color rgb="FF000000"/>
        <rFont val="Calibri"/>
        <family val="2"/>
      </rPr>
      <t xml:space="preserve">Is féidir leis an uirlis FUÉS (HEPSA) pleanáil ullmhachta straitéiseach a éascú le haghaidh éigeandálaí sláinte poiblí: déantar bearnaí a shainaithint ann </t>
    </r>
    <r>
      <rPr>
        <sz val="11"/>
        <color rgb="FF000000"/>
        <rFont val="Calibri"/>
        <family val="2"/>
      </rPr>
      <t>agus pointí i leith feabhsuithe a chur chun feidhme.</t>
    </r>
  </si>
  <si>
    <r>
      <rPr>
        <b/>
        <sz val="14"/>
        <color rgb="FF65B32E"/>
        <rFont val="Tahoma"/>
        <family val="2"/>
      </rPr>
      <t>Treoracha</t>
    </r>
  </si>
  <si>
    <r>
      <rPr>
        <sz val="11"/>
        <color rgb="FF000000"/>
        <rFont val="Calibri"/>
        <family val="2"/>
      </rPr>
      <t xml:space="preserve">Chun tuilleadh treoracha a fháil, féach an foilseachán ECDC a leanas:  </t>
    </r>
    <r>
      <rPr>
        <sz val="11"/>
        <color rgb="FF000000"/>
        <rFont val="Calibri"/>
        <family val="2"/>
      </rPr>
      <t xml:space="preserve"> FUÉS (HEPSA) – uirlis féinmheasúnaithe maidir le hullmhacht i gcás éigeandála sláinte, treoir don úsáideoir. Stócólm: ECDC; 2018.</t>
    </r>
  </si>
  <si>
    <r>
      <rPr>
        <sz val="11"/>
        <color rgb="FF000000"/>
        <rFont val="Calibri"/>
        <family val="2"/>
      </rPr>
      <t xml:space="preserve">Má tá ceist ar bith agat faoin uirlis FUÉS, téigh i dteagmháil le </t>
    </r>
    <r>
      <rPr>
        <b/>
        <sz val="11"/>
        <color rgb="FF000000"/>
        <rFont val="Calibri"/>
        <family val="2"/>
      </rPr>
      <t>preparedness@ecdc.europe.eu</t>
    </r>
  </si>
  <si>
    <r>
      <rPr>
        <sz val="11"/>
        <color rgb="FF000000"/>
        <rFont val="Calibri"/>
        <family val="2"/>
      </rPr>
      <t xml:space="preserve">Tá foirm mheastóireachta ar fáil mar íoslódáil ar leithligh. Bheimis buíoch as do chuid aiseolais ionas gur féidir linn tuilleadh feabhais a chur ar an uirlis FUÉS (HEPSA). </t>
    </r>
  </si>
  <si>
    <r>
      <rPr>
        <b/>
        <sz val="14"/>
        <color rgb="FFFFFFFF"/>
        <rFont val="Calibri"/>
        <family val="2"/>
      </rPr>
      <t xml:space="preserve">PRÓISEAS ULLMHACHTA ÉIGEANDÁLA SLÁINTE POIBLÍ </t>
    </r>
  </si>
  <si>
    <r>
      <rPr>
        <sz val="11"/>
        <color rgb="FF000000"/>
        <rFont val="Calibri"/>
        <family val="2"/>
      </rPr>
      <t>Clúdaíonn próiseas ullmhachta éigeandála sláinte poiblí (UÉSP) seacht réimse chineálacha:  1. Ullmhúcháin agus rialachas réamh-theagmhais, 2. Acmhainní: lucht oibre oilte, 3. Cumas tacaíochta: faireachas, 4. Cumas tacaíochta: measúnú riosca, 5. Bainistíocht freagartha teagmhais, 6. Athbhreithniú iar-theagmhais, agus 7. Cur chun feidhme na gceachtanna a foghlaimíodh. Laistigh den phróiseas UÉSP, cuirtear béim ar thrí phríomhchéim den chóras ullmhachta agus freagartha éigeandála sláinte poiblí (réamh-theagmhas, teagmhas, agus iar-theagmhas).</t>
    </r>
  </si>
  <si>
    <r>
      <rPr>
        <sz val="11"/>
        <color rgb="FF000000"/>
        <rFont val="Calibri"/>
        <family val="2"/>
      </rPr>
      <t>Sa chéim réamh-theagmhais cuimsítear na réimsí agus na gníomhaíochtaí a bhaineann le pleanáil agus réamhaíocht UÉSP, ach díríonn céim an teagmhais ar phleananna agus struchtúir ullmhachta atá ann cheana a chur chun feidhme mar fhreagra ar bhagairt Sláinte Poiblí (a d’fhéadfadh a bheith ann). Léiríonn an chéim iar-theagmhais an téarnamh ó bhagairt Sláinte Poiblí agus leagann sí béim ar fheabhsú leanúnach gach réimse agus gné a léirítear sa timthriall UÉSP.</t>
    </r>
  </si>
  <si>
    <r>
      <rPr>
        <b/>
        <sz val="14"/>
        <color rgb="FFFFFFFF"/>
        <rFont val="Calibri"/>
        <family val="2"/>
      </rPr>
      <t>Fearann</t>
    </r>
  </si>
  <si>
    <r>
      <rPr>
        <b/>
        <sz val="14"/>
        <color rgb="FFFFFFFF"/>
        <rFont val="Calibri"/>
        <family val="2"/>
      </rPr>
      <t>Míniú</t>
    </r>
  </si>
  <si>
    <r>
      <rPr>
        <b/>
        <sz val="14"/>
        <color rgb="FFFFFFFF"/>
        <rFont val="Calibri"/>
        <family val="2"/>
      </rPr>
      <t xml:space="preserve">Líon na dtáscairí               </t>
    </r>
    <r>
      <rPr>
        <sz val="9"/>
        <color rgb="FFFFFFFF"/>
        <rFont val="Calibri"/>
        <family val="2"/>
      </rPr>
      <t>BSI                                    CSI</t>
    </r>
  </si>
  <si>
    <r>
      <rPr>
        <b/>
        <sz val="12"/>
        <rFont val="Calibri"/>
        <family val="2"/>
      </rPr>
      <t>Réamh-theagmhas</t>
    </r>
  </si>
  <si>
    <r>
      <rPr>
        <b/>
        <sz val="12"/>
        <rFont val="Calibri"/>
        <family val="2"/>
      </rPr>
      <t>Ullmhúcháin agus rialachas roimh theagmhas</t>
    </r>
  </si>
  <si>
    <r>
      <rPr>
        <sz val="12"/>
        <rFont val="Calibri"/>
        <family val="2"/>
      </rPr>
      <t xml:space="preserve">Léiríonn sé sin na struchtúir agus na próisis ina n-idirghníomhaíonn páirtithe leasmhara agus iad rannpháirteach sa chinnteoireacht a bhaineann le UÉSP. Áirítear leis sin, mar shampla, bunú beartas agus reachtaíochta náisiúnta a rialaíonn ullmhacht éigeandála; pleananna le haghaidh ullmhachta éigeandála, bearta freagartha agus téarnaimh, sásraí comhordúcháin, agus á gcur chun feidhme agus á bhfaireachán. </t>
    </r>
  </si>
  <si>
    <r>
      <rPr>
        <b/>
        <sz val="12"/>
        <rFont val="Calibri"/>
        <family val="2"/>
      </rPr>
      <t>Acmhainní: lucht oibre oilte</t>
    </r>
  </si>
  <si>
    <r>
      <rPr>
        <sz val="12"/>
        <rFont val="Calibri"/>
        <family val="2"/>
      </rPr>
      <t>Tá ról tábhachtach ag lucht oibre oilte, maidir le hacmhainní daonna agus eagrúchán, i bpleanáil UÉSP. Braitheann ullmhacht eagraíochta le haghaidh éigeandálaí ar fhoireann oilte agus sciliúil, chomh maith le nósanna imeachta éifeachtacha ionas gur féidir leis an eagraíocht freagairt go héifeachtach d’éigeandálaí sláinte poiblí. Cabhraíonn an t-oideachas, an oiliúint agus na freachnaimh chun cumais agus nósanna imeachta feidhmiúla a fhorbairt, a mheasúnú agus a fheabhsú, rud a chuireann ar chumas eagraíochta freagairt go héifeachtach do ráig nó éigeandáil sláinte phoiblí.</t>
    </r>
  </si>
  <si>
    <r>
      <rPr>
        <b/>
        <sz val="12"/>
        <rFont val="Calibri"/>
        <family val="2"/>
      </rPr>
      <t>Cumas tacaíochta: faireachas</t>
    </r>
  </si>
  <si>
    <r>
      <rPr>
        <sz val="12"/>
        <rFont val="Calibri"/>
        <family val="2"/>
      </rPr>
      <t>Is gné ríthábhachtach é faireachas, lena n-áirítear luathrabhadh agus faisnéis eipidéime, chun rioscaí sláinte poiblí a bhrath go tapa agus measúnú agus bainistiú na rioscaí sin a thionscnamh. Tá sé freisin ar cheann de na príomhInniúlachtaí atá leagtha amach sa chreatlach faireacháin um cháil lárnach na Rialachán Sláinte Idirnáisiúnta (RSI). Cuimsíonn faireachas galar an bailiúchán, comhthiomsú agus anailís chórasach, leanúnach agus anailís a dhéanamh ar shonraí chun críocha sláinte poiblí agus scaipeadh tráthúil faisnéise maidir le sláinte phoiblí.</t>
    </r>
  </si>
  <si>
    <r>
      <rPr>
        <b/>
        <sz val="12"/>
        <rFont val="Calibri"/>
        <family val="2"/>
      </rPr>
      <t>Teagmhas</t>
    </r>
  </si>
  <si>
    <r>
      <rPr>
        <b/>
        <sz val="12"/>
        <rFont val="Calibri"/>
        <family val="2"/>
      </rPr>
      <t>Cumas tacaíochta: measúnú riosca</t>
    </r>
  </si>
  <si>
    <r>
      <rPr>
        <sz val="12"/>
        <rFont val="Calibri"/>
        <family val="2"/>
      </rPr>
      <t>Déantar measúnú riosca a shainmhíniú mar phróiseas córasach, lena ndéantar leibhéal riosca a shannadh do bhagairt sláinte poiblí (féideartha) a eascraíonn as foláirimh agus luathrabhaidh ó chóras faireachais tíre. Dá réir sin, tá measúnú riosca comhdhéanta de bhailiúchán, measúnú agus doiciméadú na faisnéise ábhartha chun tacú le cinnteoireacht sa fhreagra ar bhagairt.</t>
    </r>
  </si>
  <si>
    <r>
      <rPr>
        <b/>
        <sz val="12"/>
        <rFont val="Calibri"/>
        <family val="2"/>
      </rPr>
      <t>Bainistíocht freagartha teagmhais</t>
    </r>
  </si>
  <si>
    <r>
      <rPr>
        <sz val="12"/>
        <rFont val="Calibri"/>
        <family val="2"/>
      </rPr>
      <t>Baineann bainistíocht freagartha teagmhais le gach straitéis agus gníomhaíocht atá saincheaptha chun cabhrú le tíortha déileáil le héigeandálaí sláinte poiblí tobanna agus suntasacha. Léiríonn teagmhais sláinte poiblí más amhlaidh gur féidir le heagraíocht cinntí tráthúla, leordhóthanacha agus cúramacha a dhéanamh atá bunaithe ar mheasúnú ceart ar an staid agus ar an eolas is fearr atá ar fáil. Is é an aidhm atá le bainistíocht freagartha teagmhais ná tionchar diúltach na dteagmhas sláinte poiblí a theorannú agus filleadh ar an ngnáth-staid. Tá sé de chúram ar phleanálaithe sláinte poiblí córas feidhmiúil comhoibrithe a bhunú ag leibhéil réigiúnacha, náisiúnta agus idirnáisiúnta. Cuirtear éilimh arda ar chumarsáid fhrithpháirteach, ar mhalartú faisnéise agus ar chinnteoireacht thrédhearcach. Faightear na tagairtí dlíthiúla maidir le gníomhaíochtaí den sórt sin sa reachtaíocht náisiúnta, Cinneadh 1082/2013 AE maidir le bagairtí sláinte trasteorann, agus RSI.</t>
    </r>
  </si>
  <si>
    <r>
      <rPr>
        <b/>
        <sz val="12"/>
        <color rgb="FFFFFFFF"/>
        <rFont val="Calibri"/>
        <family val="2"/>
      </rPr>
      <t>Iar-theagmhas</t>
    </r>
  </si>
  <si>
    <r>
      <rPr>
        <b/>
        <sz val="12"/>
        <color rgb="FFFFFFFF"/>
        <rFont val="Calibri"/>
        <family val="2"/>
      </rPr>
      <t>Athbhreithniú iar-theagmhais</t>
    </r>
  </si>
  <si>
    <r>
      <rPr>
        <sz val="12"/>
        <color rgb="FFFFFFFF"/>
        <rFont val="Calibri"/>
        <family val="2"/>
      </rPr>
      <t>Tá sé tábhachtach athbhreithniú iar-theagmhais a dhéanamh tar éis éigeandála sláinte poiblí. Soláthraíonn measúnú ar an teagmhas ​​an deis chun measúnú a dhéanamh ar leibhéal ullmhachta tíre nó réigiúin agus cabhraíonn sé le bearnaí féideartha agus réimsí chun feabhais a shainaithint.</t>
    </r>
  </si>
  <si>
    <r>
      <rPr>
        <b/>
        <sz val="12"/>
        <color rgb="FFFFFFFF"/>
        <rFont val="Calibri"/>
        <family val="2"/>
      </rPr>
      <t>Cur chun feidhme na gceachtanna a foghlaimíodh</t>
    </r>
  </si>
  <si>
    <r>
      <rPr>
        <sz val="12"/>
        <color rgb="FFFFFFFF"/>
        <rFont val="Calibri"/>
        <family val="2"/>
      </rPr>
      <t>Tar éis láidreachtaí agus laigí sa chóras UÉSP a mheasúnú le linn meastóireachta iar-theagmhais, ní mór na torthaí sin a thiontú ina ngníomhaíochtaí, is é sin na ceachtanna a foghlaimíodh a chur chun feidhme.</t>
    </r>
  </si>
  <si>
    <r>
      <rPr>
        <b/>
        <sz val="18"/>
        <rFont val="Calibri"/>
        <family val="2"/>
      </rPr>
      <t>Ullmhúcháin agus rialachas roimh theagmhas</t>
    </r>
  </si>
  <si>
    <r>
      <rPr>
        <b/>
        <sz val="16"/>
        <color rgb="FFFFFFFF"/>
        <rFont val="Calibri"/>
        <family val="2"/>
      </rPr>
      <t>Beart feidhmíochta</t>
    </r>
  </si>
  <si>
    <r>
      <rPr>
        <b/>
        <sz val="11"/>
        <color rgb="FFFFFFFF"/>
        <rFont val="Calibri"/>
        <family val="2"/>
      </rPr>
      <t>EDS</t>
    </r>
  </si>
  <si>
    <r>
      <rPr>
        <b/>
        <sz val="11"/>
        <color rgb="FFFFFFFF"/>
        <rFont val="Calibri"/>
        <family val="2"/>
      </rPr>
      <t xml:space="preserve">CMS </t>
    </r>
  </si>
  <si>
    <r>
      <rPr>
        <b/>
        <sz val="14"/>
        <rFont val="Calibri"/>
        <family val="2"/>
      </rPr>
      <t>Scór</t>
    </r>
  </si>
  <si>
    <r>
      <rPr>
        <b/>
        <sz val="16"/>
        <color rgb="FFFFFFFF"/>
        <rFont val="Calibri"/>
        <family val="2"/>
      </rPr>
      <t>Tagairtí</t>
    </r>
  </si>
  <si>
    <r>
      <rPr>
        <b/>
        <sz val="12"/>
        <rFont val="Calibri"/>
        <family val="2"/>
      </rPr>
      <t>Ní bhaineann le hábhar/Ní fios</t>
    </r>
  </si>
  <si>
    <r>
      <rPr>
        <b/>
        <sz val="11"/>
        <color rgb="FF000000"/>
        <rFont val="Calibri"/>
        <family val="2"/>
      </rPr>
      <t>Nótaí</t>
    </r>
  </si>
  <si>
    <r>
      <rPr>
        <sz val="11"/>
        <color rgb="FF000000"/>
        <rFont val="Calibri"/>
        <family val="2"/>
      </rPr>
      <t>Tá ullmhacht éigeandála comhtháite i straitéisí sláinte náisiúnta, i maoiniú agus i bpleananna.</t>
    </r>
  </si>
  <si>
    <r>
      <rPr>
        <sz val="11"/>
        <color theme="1" tint="0.34998626667073579"/>
        <rFont val="Calibri"/>
        <family val="2"/>
      </rPr>
      <t>G.1
R.1</t>
    </r>
  </si>
  <si>
    <r>
      <rPr>
        <sz val="11"/>
        <color rgb="FF000000"/>
        <rFont val="Calibri"/>
        <family val="2"/>
      </rPr>
      <t>I measc na mbeartas agus na reachtaíochta bainistíochta riosca éigeandála ilearnála tá bagairtí Sláinte Poiblí.</t>
    </r>
  </si>
  <si>
    <r>
      <rPr>
        <sz val="11"/>
        <color theme="1" tint="0.34998626667073579"/>
        <rFont val="Calibri"/>
        <family val="2"/>
      </rPr>
      <t>G.1</t>
    </r>
  </si>
  <si>
    <r>
      <rPr>
        <sz val="11"/>
        <color rgb="FF000000"/>
        <rFont val="Calibri"/>
        <family val="2"/>
      </rPr>
      <t>Forbraítear Plean Ullmhacht Éigeandála Sláinte Poiblí náisiúnta, déanfar é a nuashonrú nó a fhormhuiniú m.sh. Comhlacht Inniúil Náisiúnta.</t>
    </r>
  </si>
  <si>
    <r>
      <rPr>
        <sz val="11"/>
        <color theme="1" tint="0.34998626667073579"/>
        <rFont val="Calibri"/>
        <family val="2"/>
      </rPr>
      <t>G.2</t>
    </r>
  </si>
  <si>
    <r>
      <rPr>
        <sz val="11"/>
        <color theme="1" tint="0.34998626667073579"/>
        <rFont val="Calibri"/>
        <family val="2"/>
      </rPr>
      <t>R.1.1</t>
    </r>
  </si>
  <si>
    <r>
      <rPr>
        <sz val="11"/>
        <color rgb="FF000000"/>
        <rFont val="Calibri"/>
        <family val="2"/>
      </rPr>
      <t>3.1</t>
    </r>
  </si>
  <si>
    <r>
      <rPr>
        <sz val="11"/>
        <color rgb="FF000000"/>
        <rFont val="Calibri"/>
        <family val="2"/>
      </rPr>
      <t>Cuirtear an Plean um Ullmhúchán Éigeandála Sláinte Poiblí náisiúnta chun feidhme.</t>
    </r>
  </si>
  <si>
    <r>
      <rPr>
        <sz val="11"/>
        <color theme="1" tint="0.34998626667073579"/>
        <rFont val="Calibri"/>
        <family val="2"/>
      </rPr>
      <t>G.2</t>
    </r>
  </si>
  <si>
    <r>
      <rPr>
        <sz val="11"/>
        <color theme="1" tint="0.34998626667073579"/>
        <rFont val="Calibri"/>
        <family val="2"/>
      </rPr>
      <t>R.1.1</t>
    </r>
  </si>
  <si>
    <r>
      <rPr>
        <sz val="11"/>
        <color rgb="FF000000"/>
        <rFont val="Calibri"/>
        <family val="2"/>
      </rPr>
      <t>3.2</t>
    </r>
  </si>
  <si>
    <r>
      <rPr>
        <sz val="11"/>
        <color rgb="FF000000"/>
        <rFont val="Calibri"/>
        <family val="2"/>
      </rPr>
      <t>Tá na pleananna ullmhachta solúbtha agus éasca a oiriúnú.</t>
    </r>
  </si>
  <si>
    <r>
      <rPr>
        <sz val="11"/>
        <color theme="1" tint="0.34998626667073579"/>
        <rFont val="Calibri"/>
        <family val="2"/>
      </rPr>
      <t>G.2</t>
    </r>
  </si>
  <si>
    <r>
      <rPr>
        <sz val="11"/>
        <color rgb="FF000000"/>
        <rFont val="Calibri"/>
        <family val="2"/>
      </rPr>
      <t>3.3</t>
    </r>
  </si>
  <si>
    <r>
      <rPr>
        <sz val="11"/>
        <color rgb="FF000000"/>
        <rFont val="Calibri"/>
        <family val="2"/>
      </rPr>
      <t>Áirítear ar an bpleanáil ullmhachta ullmhacht an phobail chun ullmhú do theagmhais sláinte poiblí, chun seasamh ina gcoinne, agus chun teacht chucu féin tar éis teagmhas sláinte poiblí.</t>
    </r>
  </si>
  <si>
    <r>
      <rPr>
        <sz val="11"/>
        <color theme="1" tint="0.34998626667073579"/>
        <rFont val="Calibri"/>
        <family val="2"/>
      </rPr>
      <t>G.2</t>
    </r>
  </si>
  <si>
    <r>
      <rPr>
        <sz val="11"/>
        <color rgb="FF000000"/>
        <rFont val="Calibri"/>
        <family val="2"/>
      </rPr>
      <t>Áirítear ar phleanáil ullmhachta féinmheasúnú, a bhaineann le bearnaí agus réitigh fhéideartha, cumas acmhainní daonna, agus geallsealbhóirí náisiúnta ábhartha a aithint.</t>
    </r>
  </si>
  <si>
    <r>
      <rPr>
        <sz val="11"/>
        <color theme="1" tint="0.34998626667073579"/>
        <rFont val="Calibri"/>
        <family val="2"/>
      </rPr>
      <t>C.1</t>
    </r>
  </si>
  <si>
    <r>
      <rPr>
        <sz val="11"/>
        <color rgb="FF000000"/>
        <rFont val="Calibri"/>
        <family val="2"/>
      </rPr>
      <t>4.1</t>
    </r>
  </si>
  <si>
    <r>
      <rPr>
        <sz val="11"/>
        <color rgb="FF000000"/>
        <rFont val="Calibri"/>
        <family val="2"/>
      </rPr>
      <t xml:space="preserve">Comhtháthaítear an féinmheasúnú seo sa mheicníocht straitéiseach, pleanála agus airgeadais atá ann faoi láthair. </t>
    </r>
  </si>
  <si>
    <r>
      <rPr>
        <sz val="11"/>
        <color theme="1" tint="0.34998626667073579"/>
        <rFont val="Calibri"/>
        <family val="2"/>
      </rPr>
      <t>C.1</t>
    </r>
  </si>
  <si>
    <r>
      <rPr>
        <sz val="11"/>
        <color rgb="FF000000"/>
        <rFont val="Calibri"/>
        <family val="2"/>
      </rPr>
      <t>Áirítear ar phleanáil ullmhachta measúnú agus neartú a dhéanamh ar inniúlachtaí atá ann cheana (struchtúir/seirbhísí, trealamh foirne, pleananna scríofa d'ullmhacht, nósanna imeachta oibríochta caighdeánacha).</t>
    </r>
  </si>
  <si>
    <r>
      <rPr>
        <sz val="11"/>
        <color theme="1" tint="0.34998626667073579"/>
        <rFont val="Calibri"/>
        <family val="2"/>
      </rPr>
      <t>C.1-6</t>
    </r>
  </si>
  <si>
    <r>
      <rPr>
        <sz val="11"/>
        <color rgb="FF000000"/>
        <rFont val="Calibri"/>
        <family val="2"/>
      </rPr>
      <t>5.1</t>
    </r>
  </si>
  <si>
    <r>
      <rPr>
        <sz val="11"/>
        <color rgb="FF000000"/>
        <rFont val="Calibri"/>
        <family val="2"/>
      </rPr>
      <t>I measc na bpleananna ullmhachta tá straitéis tógála cumais.</t>
    </r>
  </si>
  <si>
    <r>
      <rPr>
        <sz val="11"/>
        <color theme="1" tint="0.34998626667073579"/>
        <rFont val="Calibri"/>
        <family val="2"/>
      </rPr>
      <t>C.1-6</t>
    </r>
  </si>
  <si>
    <r>
      <rPr>
        <sz val="11"/>
        <color rgb="FF000000"/>
        <rFont val="Calibri"/>
        <family val="2"/>
      </rPr>
      <t>5.2</t>
    </r>
  </si>
  <si>
    <r>
      <rPr>
        <sz val="11"/>
        <color rgb="FF000000"/>
        <rFont val="Calibri"/>
        <family val="2"/>
      </rPr>
      <t>Tagann an córas ullmhachta agus freagartha d'éigeandálaí sláinte poiblí (lena n-áirítear galair theagmhálacha) le dea-chleachtais AE.</t>
    </r>
  </si>
  <si>
    <r>
      <rPr>
        <sz val="11"/>
        <color theme="1" tint="0.34998626667073579"/>
        <rFont val="Calibri"/>
        <family val="2"/>
      </rPr>
      <t>C.6</t>
    </r>
  </si>
  <si>
    <r>
      <rPr>
        <sz val="11"/>
        <color rgb="FF000000"/>
        <rFont val="Calibri"/>
        <family val="2"/>
      </rPr>
      <t>5.3</t>
    </r>
  </si>
  <si>
    <r>
      <rPr>
        <sz val="11"/>
        <color rgb="FF000000"/>
        <rFont val="Calibri"/>
        <family val="2"/>
      </rPr>
      <t>Tá pleananna paindéimeacha comhsheasmhach le treoir idirnáisiúnta atá ar fáil (e.g. EDS agus AE) idirnáisiúnta.</t>
    </r>
  </si>
  <si>
    <r>
      <rPr>
        <sz val="11"/>
        <color theme="1" tint="0.34998626667073579"/>
        <rFont val="Calibri"/>
        <family val="2"/>
      </rPr>
      <t>G.2</t>
    </r>
  </si>
  <si>
    <r>
      <rPr>
        <sz val="11"/>
        <color rgb="FF000000"/>
        <rFont val="Calibri"/>
        <family val="2"/>
      </rPr>
      <t>Cuimsíonn pleanáil ullmhachta frithbhearta leighis cuí chun sláinte daonra na mBallstát a chosaint.</t>
    </r>
  </si>
  <si>
    <r>
      <rPr>
        <sz val="11"/>
        <color theme="1" tint="0.34998626667073579"/>
        <rFont val="Calibri"/>
        <family val="2"/>
      </rPr>
      <t>G.5</t>
    </r>
  </si>
  <si>
    <r>
      <rPr>
        <sz val="11"/>
        <color rgb="FF000000"/>
        <rFont val="Calibri"/>
        <family val="2"/>
      </rPr>
      <t>6.1</t>
    </r>
  </si>
  <si>
    <r>
      <rPr>
        <sz val="11"/>
        <color rgb="FF000000"/>
        <rFont val="Calibri"/>
        <family val="2"/>
      </rPr>
      <t>Áirítear ar phleanáil ullmhachta soláthraithe a shainaithint d’fhrithbhearta leighis, lena n-áirítear inniúlacht seachadta agus am.</t>
    </r>
  </si>
  <si>
    <r>
      <rPr>
        <sz val="11"/>
        <color theme="1" tint="0.34998626667073579"/>
        <rFont val="Calibri"/>
        <family val="2"/>
      </rPr>
      <t>G.5</t>
    </r>
  </si>
  <si>
    <r>
      <rPr>
        <sz val="11"/>
        <color rgb="FF000000"/>
        <rFont val="Calibri"/>
        <family val="2"/>
      </rPr>
      <t>Áirithíonn pleanáil ullmhúcháin comhoibriú tras-earnála agus róil agus freagrachtaí atá sainithe go soiléir do na páirtithe leasmhara uile.</t>
    </r>
  </si>
  <si>
    <r>
      <rPr>
        <sz val="11"/>
        <color theme="1" tint="0.34998626667073579"/>
        <rFont val="Calibri"/>
        <family val="2"/>
      </rPr>
      <t xml:space="preserve">R.3 </t>
    </r>
  </si>
  <si>
    <r>
      <rPr>
        <sz val="11"/>
        <color theme="1" tint="0.34998626667073579"/>
        <rFont val="Calibri"/>
        <family val="2"/>
      </rPr>
      <t>R.3.1</t>
    </r>
  </si>
  <si>
    <r>
      <rPr>
        <sz val="11"/>
        <color rgb="FF000000"/>
        <rFont val="Calibri"/>
        <family val="2"/>
      </rPr>
      <t>7.1</t>
    </r>
  </si>
  <si>
    <r>
      <rPr>
        <sz val="11"/>
        <color rgb="FF000000"/>
        <rFont val="Calibri"/>
        <family val="2"/>
      </rPr>
      <t>Tá córas uile-rialtais (i.e. líonraí foirmiúla agus neamhfhoirmeálta) córas bithshábháilteachta agus bithshlándála i bhfeidhm d'áiseanna daonna, ainmhithe agus talmhaíochta.</t>
    </r>
  </si>
  <si>
    <r>
      <rPr>
        <sz val="11"/>
        <color theme="1" tint="0.34998626667073579"/>
        <rFont val="Calibri"/>
        <family val="2"/>
      </rPr>
      <t xml:space="preserve">G.3 </t>
    </r>
  </si>
  <si>
    <r>
      <rPr>
        <sz val="11"/>
        <color theme="1" tint="0.34998626667073579"/>
        <rFont val="Calibri"/>
        <family val="2"/>
      </rPr>
      <t>P.6.1</t>
    </r>
  </si>
  <si>
    <r>
      <rPr>
        <sz val="11"/>
        <color rgb="FF000000"/>
        <rFont val="Calibri"/>
        <family val="2"/>
      </rPr>
      <t>7.2</t>
    </r>
  </si>
  <si>
    <r>
      <rPr>
        <sz val="11"/>
        <color rgb="FF000000"/>
        <rFont val="Calibri"/>
        <family val="2"/>
      </rPr>
      <t>Tá comhordú, ordú agus rialú il-earnála agus ilpháirtithe leasmhara bunaithe ar bhonneagar bunaithe.</t>
    </r>
  </si>
  <si>
    <r>
      <rPr>
        <sz val="11"/>
        <color theme="1" tint="0.34998626667073579"/>
        <rFont val="Calibri"/>
        <family val="2"/>
      </rPr>
      <t xml:space="preserve">G.3 </t>
    </r>
  </si>
  <si>
    <r>
      <rPr>
        <sz val="11"/>
        <color rgb="FF000000"/>
        <rFont val="Calibri"/>
        <family val="2"/>
      </rPr>
      <t>7.3</t>
    </r>
  </si>
  <si>
    <r>
      <rPr>
        <sz val="11"/>
        <color rgb="FF000000"/>
        <rFont val="Calibri"/>
        <family val="2"/>
      </rPr>
      <t>Déantar neartú leanúnach ar chomhordú, ordú agus rialú i-earnála agus ilpháirtithe leasmhara le linn an phróisis phleanála.</t>
    </r>
  </si>
  <si>
    <r>
      <rPr>
        <sz val="11"/>
        <color theme="1" tint="0.34998626667073579"/>
        <rFont val="Calibri"/>
        <family val="2"/>
      </rPr>
      <t xml:space="preserve">G.3 </t>
    </r>
  </si>
  <si>
    <r>
      <rPr>
        <sz val="11"/>
        <color rgb="FF000000"/>
        <rFont val="Calibri"/>
        <family val="2"/>
      </rPr>
      <t>7.4</t>
    </r>
  </si>
  <si>
    <r>
      <rPr>
        <sz val="11"/>
        <color rgb="FF000000"/>
        <rFont val="Calibri"/>
        <family val="2"/>
      </rPr>
      <t>Áirítear leis an bpleanáil ullmhachta an cumas chun tacú le hoibríochtaí ag na leibhéil freagartha idirmheánaí agus pobail/ bunfhreagartha le linn éigeandála sláinte poiblí.</t>
    </r>
  </si>
  <si>
    <r>
      <rPr>
        <sz val="11"/>
        <color theme="1" tint="0.34998626667073579"/>
        <rFont val="Calibri"/>
        <family val="2"/>
      </rPr>
      <t xml:space="preserve">G.3 </t>
    </r>
  </si>
  <si>
    <r>
      <rPr>
        <sz val="11"/>
        <color rgb="FF000000"/>
        <rFont val="Calibri"/>
        <family val="2"/>
      </rPr>
      <t>Déantar rioscaí agus acmhainní tosaíochta sláinte poiblí a mhapáil agus a úsáid.</t>
    </r>
  </si>
  <si>
    <r>
      <rPr>
        <sz val="11"/>
        <color theme="1" tint="0.34998626667073579"/>
        <rFont val="Calibri"/>
        <family val="2"/>
      </rPr>
      <t xml:space="preserve">C.1 </t>
    </r>
  </si>
  <si>
    <r>
      <rPr>
        <sz val="11"/>
        <color theme="1" tint="0.34998626667073579"/>
        <rFont val="Calibri"/>
        <family val="2"/>
      </rPr>
      <t>R.1.2</t>
    </r>
  </si>
  <si>
    <r>
      <rPr>
        <sz val="11"/>
        <color rgb="FF000000"/>
        <rFont val="Calibri"/>
        <family val="2"/>
      </rPr>
      <t>8.1</t>
    </r>
  </si>
  <si>
    <r>
      <rPr>
        <sz val="11"/>
        <color rgb="FF000000"/>
        <rFont val="Calibri"/>
        <family val="2"/>
      </rPr>
      <t>Tá maoirseacht frithmhiocróbach (sraith straitéisí comhordaithe chun feabhas a chur ar úsáid leigheasanna frithmhiocróbach) chun feidhme.</t>
    </r>
  </si>
  <si>
    <r>
      <rPr>
        <sz val="11"/>
        <color theme="1" tint="0.34998626667073579"/>
        <rFont val="Calibri"/>
        <family val="2"/>
      </rPr>
      <t>C.4</t>
    </r>
  </si>
  <si>
    <r>
      <rPr>
        <sz val="11"/>
        <color theme="1" tint="0.34998626667073579"/>
        <rFont val="Calibri"/>
        <family val="2"/>
      </rPr>
      <t>P.3.4</t>
    </r>
  </si>
  <si>
    <r>
      <rPr>
        <sz val="11"/>
        <color rgb="FF000000"/>
        <rFont val="Calibri"/>
        <family val="2"/>
      </rPr>
      <t>8.2</t>
    </r>
  </si>
  <si>
    <r>
      <rPr>
        <sz val="11"/>
        <color rgb="FF000000"/>
        <rFont val="Calibri"/>
        <family val="2"/>
      </rPr>
      <t xml:space="preserve">Áirítear ar ullmhacht: an cumas chun ráigeanna a chosc, a bhrath agus a bhainistiú, le linn sreabhadh mór tobann imirceach. </t>
    </r>
  </si>
  <si>
    <r>
      <rPr>
        <sz val="11"/>
        <color theme="1" tint="0.34998626667073579"/>
        <rFont val="Calibri"/>
        <family val="2"/>
      </rPr>
      <t>G.2</t>
    </r>
  </si>
  <si>
    <r>
      <rPr>
        <sz val="11"/>
        <color rgb="FF000000"/>
        <rFont val="Calibri"/>
        <family val="2"/>
      </rPr>
      <t>Tá creat náisiúnta ar leith i bhfeidhm do bhagairtí tosaíochta (amhail Fliú paindéimeach) i ngach earnáil.</t>
    </r>
  </si>
  <si>
    <r>
      <rPr>
        <sz val="11"/>
        <color theme="1" tint="0.34998626667073579"/>
        <rFont val="Calibri"/>
        <family val="2"/>
      </rPr>
      <t>G.2</t>
    </r>
  </si>
  <si>
    <r>
      <rPr>
        <sz val="11"/>
        <color rgb="FF000000"/>
        <rFont val="Calibri"/>
        <family val="2"/>
      </rPr>
      <t>9.1</t>
    </r>
  </si>
  <si>
    <r>
      <rPr>
        <sz val="11"/>
        <color rgb="FF000000"/>
        <rFont val="Calibri"/>
        <family val="2"/>
      </rPr>
      <t>Tá pleananna ullmhachta i bhfeidhm do theagmhais a bhaineann le guaiseacha bitheolaíocha, arna bhforbairt go comhpháirteach ag earnálacha Sláinte Poiblí agus neamh-shláinte, amhail cosaint shibhialta, rialú teorann agus custaim.</t>
    </r>
  </si>
  <si>
    <r>
      <rPr>
        <sz val="11"/>
        <color theme="1" tint="0.34998626667073579"/>
        <rFont val="Calibri"/>
        <family val="2"/>
      </rPr>
      <t>G.2</t>
    </r>
  </si>
  <si>
    <r>
      <rPr>
        <sz val="11"/>
        <color theme="1" tint="0.34998626667073579"/>
        <rFont val="Calibri"/>
        <family val="2"/>
      </rPr>
      <t>CE.1</t>
    </r>
  </si>
  <si>
    <r>
      <rPr>
        <sz val="11"/>
        <color rgb="FF000000"/>
        <rFont val="Calibri"/>
        <family val="2"/>
      </rPr>
      <t>9.2</t>
    </r>
  </si>
  <si>
    <r>
      <rPr>
        <sz val="11"/>
        <color rgb="FF000000"/>
        <rFont val="Calibri"/>
        <family val="2"/>
      </rPr>
      <t>Maidir le hullmhacht paindéimeach, tá pleanáil láidir agus comhordú tras-rialtais ríthábhachtach agus tá an Roinn Sláinte á stiúradh.</t>
    </r>
  </si>
  <si>
    <r>
      <rPr>
        <sz val="11"/>
        <color theme="1" tint="0.34998626667073579"/>
        <rFont val="Calibri"/>
        <family val="2"/>
      </rPr>
      <t>G.2</t>
    </r>
  </si>
  <si>
    <r>
      <rPr>
        <sz val="11"/>
        <color rgb="FF000000"/>
        <rFont val="Calibri"/>
        <family val="2"/>
      </rPr>
      <t xml:space="preserve">Tá ullmhacht bunaithe i líonraí náisiúnta agus réigiúnacha. </t>
    </r>
  </si>
  <si>
    <r>
      <rPr>
        <sz val="11"/>
        <color theme="1" tint="0.34998626667073579"/>
        <rFont val="Calibri"/>
        <family val="2"/>
      </rPr>
      <t xml:space="preserve">G.3 </t>
    </r>
  </si>
  <si>
    <r>
      <rPr>
        <sz val="11"/>
        <color rgb="FF000000"/>
        <rFont val="Calibri"/>
        <family val="2"/>
      </rPr>
      <t>Tá comhar idir tíortha i bhfeidhm chun ardleibhéil ullmhachta a chothabháil.</t>
    </r>
  </si>
  <si>
    <r>
      <rPr>
        <sz val="11"/>
        <color rgb="FF000000"/>
        <rFont val="Calibri"/>
        <family val="2"/>
      </rPr>
      <t>Tá feidhmeanna agus oibríochtaí Phointí Comhtheagmhála Náisiúnta RSI i bhfeidhm mar atá sainithe ag RSI (2005).</t>
    </r>
  </si>
  <si>
    <r>
      <rPr>
        <sz val="11"/>
        <color theme="1" tint="0.34998626667073579"/>
        <rFont val="Calibri"/>
        <family val="2"/>
      </rPr>
      <t>D.3.2</t>
    </r>
  </si>
  <si>
    <r>
      <rPr>
        <sz val="11"/>
        <color rgb="FF000000"/>
        <rFont val="Calibri"/>
        <family val="2"/>
      </rPr>
      <t>Tá beartais agus nósanna imeachta cumarsáide curtha ar bun chun faisnéis a bhaineann le teagmhas ar ábhar ​​imní Sláinte Poiblí é a fhorbairt, a chomhordú agus a scaipeadh.</t>
    </r>
  </si>
  <si>
    <r>
      <rPr>
        <sz val="11"/>
        <color theme="1" tint="0.34998626667073579"/>
        <rFont val="Calibri"/>
        <family val="2"/>
      </rPr>
      <t>C.5</t>
    </r>
  </si>
  <si>
    <r>
      <rPr>
        <sz val="11"/>
        <color theme="1" tint="0.34998626667073579"/>
        <rFont val="Calibri"/>
        <family val="2"/>
      </rPr>
      <t>R.5.1 R.5.2</t>
    </r>
  </si>
  <si>
    <r>
      <rPr>
        <sz val="11"/>
        <color rgb="FF000000"/>
        <rFont val="Calibri"/>
        <family val="2"/>
      </rPr>
      <t>13.1</t>
    </r>
  </si>
  <si>
    <r>
      <rPr>
        <sz val="11"/>
        <color rgb="FF000000"/>
        <rFont val="Calibri"/>
        <family val="2"/>
      </rPr>
      <t>Cinntíonn straitéis cumarsáide cumarsáid thráthúil agus éifeachtach roimh agus le linn teagmhais.</t>
    </r>
  </si>
  <si>
    <r>
      <rPr>
        <sz val="11"/>
        <color theme="1" tint="0.34998626667073579"/>
        <rFont val="Calibri"/>
        <family val="2"/>
      </rPr>
      <t>C.5</t>
    </r>
  </si>
  <si>
    <r>
      <rPr>
        <sz val="11"/>
        <color rgb="FF000000"/>
        <rFont val="Calibri"/>
        <family val="2"/>
      </rPr>
      <t>13.2</t>
    </r>
  </si>
  <si>
    <r>
      <rPr>
        <sz val="11"/>
        <color rgb="FF000000"/>
        <rFont val="Calibri"/>
        <family val="2"/>
      </rPr>
      <t>Áirítear leis an straitéis cumarsáide cur chuige an mhéadaithe.</t>
    </r>
  </si>
  <si>
    <r>
      <rPr>
        <sz val="11"/>
        <color theme="1" tint="0.34998626667073579"/>
        <rFont val="Calibri"/>
        <family val="2"/>
      </rPr>
      <t>C.5</t>
    </r>
  </si>
  <si>
    <r>
      <rPr>
        <sz val="11"/>
        <color rgb="FF000000"/>
        <rFont val="Calibri"/>
        <family val="2"/>
      </rPr>
      <t>13.3</t>
    </r>
  </si>
  <si>
    <r>
      <rPr>
        <sz val="11"/>
        <color rgb="FF000000"/>
        <rFont val="Calibri"/>
        <family val="2"/>
      </rPr>
      <t>Tá pleananna cumarsáide éigeandála fós solúbtha agus nuashonraithe de réir mar is gá.</t>
    </r>
  </si>
  <si>
    <r>
      <rPr>
        <sz val="11"/>
        <color theme="1" tint="0.34998626667073579"/>
        <rFont val="Calibri"/>
        <family val="2"/>
      </rPr>
      <t>C.5</t>
    </r>
  </si>
  <si>
    <r>
      <rPr>
        <sz val="11"/>
        <color rgb="FF000000"/>
        <rFont val="Calibri"/>
        <family val="2"/>
      </rPr>
      <t>13.4</t>
    </r>
  </si>
  <si>
    <r>
      <rPr>
        <sz val="11"/>
        <color rgb="FF000000"/>
        <rFont val="Calibri"/>
        <family val="2"/>
      </rPr>
      <t>Tá pleananna cumarsáide éigeandála pragmatacha agus simplí a chur chun feidhme.</t>
    </r>
  </si>
  <si>
    <r>
      <rPr>
        <sz val="11"/>
        <color theme="1" tint="0.34998626667073579"/>
        <rFont val="Calibri"/>
        <family val="2"/>
      </rPr>
      <t>C.5</t>
    </r>
  </si>
  <si>
    <r>
      <rPr>
        <sz val="11"/>
        <color rgb="FF000000"/>
        <rFont val="Calibri"/>
        <family val="2"/>
      </rPr>
      <t>13.5</t>
    </r>
  </si>
  <si>
    <r>
      <rPr>
        <sz val="11"/>
        <color rgb="FF000000"/>
        <rFont val="Calibri"/>
        <family val="2"/>
      </rPr>
      <t>Déantar tástáil ar phleananna cumarsáide éigeandála.</t>
    </r>
  </si>
  <si>
    <r>
      <rPr>
        <sz val="11"/>
        <color theme="1" tint="0.34998626667073579"/>
        <rFont val="Calibri"/>
        <family val="2"/>
      </rPr>
      <t>C.5</t>
    </r>
  </si>
  <si>
    <r>
      <rPr>
        <sz val="11"/>
        <color rgb="FF000000"/>
        <rFont val="Calibri"/>
        <family val="2"/>
      </rPr>
      <t>13.6</t>
    </r>
  </si>
  <si>
    <r>
      <rPr>
        <sz val="11"/>
        <color rgb="FF000000"/>
        <rFont val="Calibri"/>
        <family val="2"/>
      </rPr>
      <t>Áirítear ar phleananna cumarsáide éigeandála an fhéidearthacht go dtarraingíonn teagmhais áirithe níos mó airde ó na meáin.</t>
    </r>
  </si>
  <si>
    <r>
      <rPr>
        <sz val="11"/>
        <color theme="1" tint="0.34998626667073579"/>
        <rFont val="Calibri"/>
        <family val="2"/>
      </rPr>
      <t>C.5</t>
    </r>
  </si>
  <si>
    <r>
      <rPr>
        <sz val="11"/>
        <color rgb="FF000000"/>
        <rFont val="Calibri"/>
        <family val="2"/>
      </rPr>
      <t>13.7</t>
    </r>
  </si>
  <si>
    <r>
      <rPr>
        <sz val="11"/>
        <color rgb="FF000000"/>
        <rFont val="Calibri"/>
        <family val="2"/>
      </rPr>
      <t>Áirítear ar phleananna cumarsáide éigeandála go bhféadfadh éileamh níos mó teacht ón bpobal chun faisnéis a fháil de bharr teagmhas áirithe.</t>
    </r>
  </si>
  <si>
    <r>
      <rPr>
        <sz val="11"/>
        <color theme="1" tint="0.34998626667073579"/>
        <rFont val="Calibri"/>
        <family val="2"/>
      </rPr>
      <t>C.5</t>
    </r>
  </si>
  <si>
    <r>
      <rPr>
        <sz val="11"/>
        <color rgb="FF000000"/>
        <rFont val="Calibri"/>
        <family val="2"/>
      </rPr>
      <t>13.8</t>
    </r>
  </si>
  <si>
    <r>
      <rPr>
        <sz val="11"/>
        <color rgb="FF000000"/>
        <rFont val="Calibri"/>
        <family val="2"/>
      </rPr>
      <t>Bunaítear bealaí cumarsáide ilriosca (e.g láithreán gréasáin, ríomhphost, línte teileafóin faoi leith d’ábhar áirithe).</t>
    </r>
  </si>
  <si>
    <r>
      <rPr>
        <sz val="11"/>
        <color theme="1" tint="0.34998626667073579"/>
        <rFont val="Calibri"/>
        <family val="2"/>
      </rPr>
      <t>C.5</t>
    </r>
  </si>
  <si>
    <r>
      <rPr>
        <sz val="11"/>
        <color rgb="FF000000"/>
        <rFont val="Calibri"/>
        <family val="2"/>
      </rPr>
      <t>13.9</t>
    </r>
  </si>
  <si>
    <r>
      <rPr>
        <sz val="11"/>
        <color rgb="FF000000"/>
        <rFont val="Calibri"/>
        <family val="2"/>
      </rPr>
      <t>Soláthraítear faisnéis agus treoir thráthúil faoi theagmhas ​​do ghairmithe sláinte agus do ghairmithe eile, ionas gur féidir leo freagairt chuí a thabhairt don phobal.</t>
    </r>
  </si>
  <si>
    <r>
      <rPr>
        <sz val="11"/>
        <color theme="1" tint="0.34998626667073579"/>
        <rFont val="Calibri"/>
        <family val="2"/>
      </rPr>
      <t>C.5</t>
    </r>
  </si>
  <si>
    <r>
      <rPr>
        <b/>
        <sz val="11"/>
        <color rgb="FF000000"/>
        <rFont val="Calibri"/>
        <family val="2"/>
      </rPr>
      <t>TBT</t>
    </r>
  </si>
  <si>
    <r>
      <rPr>
        <b/>
        <sz val="11"/>
        <color rgb="FF000000"/>
        <rFont val="Calibri"/>
        <family val="2"/>
      </rPr>
      <t>TCT</t>
    </r>
  </si>
  <si>
    <t>CHECK BSI</t>
  </si>
  <si>
    <t>CHECK CSI</t>
  </si>
  <si>
    <t>Weighted BSI</t>
  </si>
  <si>
    <t>Weighted ratio CSI</t>
  </si>
  <si>
    <t>score BSI</t>
  </si>
  <si>
    <t>score CSI</t>
  </si>
  <si>
    <t>BSI NA</t>
  </si>
  <si>
    <t>CSI NA</t>
  </si>
  <si>
    <r>
      <rPr>
        <b/>
        <sz val="18"/>
        <rFont val="Calibri"/>
        <family val="2"/>
      </rPr>
      <t>Acmhainní: lucht oibre oilte</t>
    </r>
  </si>
  <si>
    <r>
      <rPr>
        <b/>
        <sz val="16"/>
        <color rgb="FFFFFFFF"/>
        <rFont val="Calibri"/>
        <family val="2"/>
      </rPr>
      <t>Beart feidhmíochta</t>
    </r>
  </si>
  <si>
    <r>
      <rPr>
        <b/>
        <sz val="11"/>
        <color rgb="FFFFFFFF"/>
        <rFont val="Calibri"/>
        <family val="2"/>
      </rPr>
      <t>EDS</t>
    </r>
  </si>
  <si>
    <r>
      <rPr>
        <b/>
        <sz val="11"/>
        <color rgb="FFFFFFFF"/>
        <rFont val="Calibri"/>
        <family val="2"/>
      </rPr>
      <t xml:space="preserve">CMS </t>
    </r>
  </si>
  <si>
    <r>
      <rPr>
        <b/>
        <sz val="14"/>
        <rFont val="Calibri"/>
        <family val="2"/>
      </rPr>
      <t>Scór</t>
    </r>
  </si>
  <si>
    <r>
      <rPr>
        <b/>
        <sz val="16"/>
        <color rgb="FFFFFFFF"/>
        <rFont val="Calibri"/>
        <family val="2"/>
      </rPr>
      <t>Tagairtí</t>
    </r>
  </si>
  <si>
    <r>
      <rPr>
        <b/>
        <sz val="12"/>
        <rFont val="Calibri"/>
        <family val="2"/>
      </rPr>
      <t>Ní bhaineann le hábhar/Ní fios</t>
    </r>
  </si>
  <si>
    <r>
      <rPr>
        <b/>
        <sz val="11"/>
        <color rgb="FF000000"/>
        <rFont val="Calibri"/>
        <family val="2"/>
      </rPr>
      <t>Nótaí</t>
    </r>
  </si>
  <si>
    <r>
      <rPr>
        <sz val="11"/>
        <color rgb="FF000000"/>
        <rFont val="Calibri"/>
        <family val="2"/>
      </rPr>
      <t>Tá scileanna agus inniúlachtaí phearsanra Sláinte Poiblí leordhóthanach chun faireachas sláinte poiblí agus freagairt a chothabháil ag gach leibhéal den Chóras Sláinte.</t>
    </r>
  </si>
  <si>
    <r>
      <rPr>
        <sz val="11"/>
        <color theme="1" tint="0.34998626667073579"/>
        <rFont val="Calibri"/>
        <family val="2"/>
      </rPr>
      <t>R.2</t>
    </r>
  </si>
  <si>
    <r>
      <rPr>
        <sz val="11"/>
        <color theme="1" tint="0.34998626667073579"/>
        <rFont val="Calibri"/>
        <family val="2"/>
      </rPr>
      <t>D.4.3</t>
    </r>
  </si>
  <si>
    <r>
      <rPr>
        <sz val="11"/>
        <color rgb="FF000000"/>
        <rFont val="Calibri"/>
        <family val="2"/>
      </rPr>
      <t xml:space="preserve">Tá acmhainní daonna ar fáil chun riachtanais lárnacha acmhainneachtaí RSI a chur chun feidhme </t>
    </r>
  </si>
  <si>
    <r>
      <rPr>
        <sz val="11"/>
        <color theme="1" tint="0.34998626667073579"/>
        <rFont val="Calibri"/>
        <family val="2"/>
      </rPr>
      <t>R.2</t>
    </r>
  </si>
  <si>
    <r>
      <rPr>
        <sz val="11"/>
        <color theme="1" tint="0.34998626667073579"/>
        <rFont val="Calibri"/>
        <family val="2"/>
      </rPr>
      <t>D.4.1</t>
    </r>
  </si>
  <si>
    <r>
      <rPr>
        <sz val="11"/>
        <color rgb="FF000000"/>
        <rFont val="Calibri"/>
        <family val="2"/>
      </rPr>
      <t>Áiritheofar foireann oibre sláinte poiblí inniúil ar mhaithe le leanúnachas seirbhísí sláinte.</t>
    </r>
  </si>
  <si>
    <r>
      <rPr>
        <sz val="11"/>
        <color theme="1" tint="0.34998626667073579"/>
        <rFont val="Calibri"/>
        <family val="2"/>
      </rPr>
      <t>R.2</t>
    </r>
  </si>
  <si>
    <r>
      <rPr>
        <sz val="11"/>
        <color rgb="FF000000"/>
        <rFont val="Calibri"/>
        <family val="2"/>
      </rPr>
      <t>Tacaítear le hoideachas, le hoiliúint agus le freachnaimh ar leibhéal straitéiseach agus oibríochtúil eagraíochta.</t>
    </r>
  </si>
  <si>
    <r>
      <rPr>
        <sz val="11"/>
        <color theme="1" tint="0.34998626667073579"/>
        <rFont val="Calibri"/>
        <family val="2"/>
      </rPr>
      <t>R.2</t>
    </r>
  </si>
  <si>
    <r>
      <rPr>
        <sz val="11"/>
        <color rgb="FF000000"/>
        <rFont val="Calibri"/>
        <family val="2"/>
      </rPr>
      <t>4.1</t>
    </r>
  </si>
  <si>
    <r>
      <rPr>
        <sz val="11"/>
        <color rgb="FF000000"/>
        <rFont val="Calibri"/>
        <family val="2"/>
      </rPr>
      <t>Tá oideachas, oiliúint agus freachnaimh mar chuid de ghníomhaíochtaí pleanála ullmhachta na heagraíochta.</t>
    </r>
  </si>
  <si>
    <r>
      <rPr>
        <sz val="11"/>
        <color theme="1" tint="0.34998626667073579"/>
        <rFont val="Calibri"/>
        <family val="2"/>
      </rPr>
      <t>R.2</t>
    </r>
  </si>
  <si>
    <r>
      <rPr>
        <sz val="11"/>
        <color rgb="FF000000"/>
        <rFont val="Calibri"/>
        <family val="2"/>
      </rPr>
      <t>Déantar an leibhéal ullmhachta a mheas trí fhreachnaimh ionsamhlúcháin.</t>
    </r>
  </si>
  <si>
    <r>
      <rPr>
        <sz val="11"/>
        <color rgb="FF000000"/>
        <rFont val="Calibri"/>
        <family val="2"/>
      </rPr>
      <t>5.1</t>
    </r>
  </si>
  <si>
    <r>
      <rPr>
        <sz val="11"/>
        <color rgb="FF000000"/>
        <rFont val="Calibri"/>
        <family val="2"/>
      </rPr>
      <t>Tá eagraíochtaí comhpháirtíochta ábhartha páirteach i bhfreachnaimh chun tuiscint a fháil ar phleananna freagartha a chéile.</t>
    </r>
  </si>
  <si>
    <r>
      <rPr>
        <sz val="11"/>
        <color theme="1" tint="0.34998626667073579"/>
        <rFont val="Calibri"/>
        <family val="2"/>
      </rPr>
      <t>R.2</t>
    </r>
  </si>
  <si>
    <r>
      <rPr>
        <sz val="11"/>
        <color rgb="FF000000"/>
        <rFont val="Calibri"/>
        <family val="2"/>
      </rPr>
      <t>Úsáidtear oiliúint, freachnaimh agus athbhreithnithe teagmhais chun nósanna imeachta bainistíochta riosca a thuiscint agus a fheabhsú agus chun inniúlachtaí a neartú.</t>
    </r>
  </si>
  <si>
    <r>
      <rPr>
        <sz val="11"/>
        <color theme="1" tint="0.34998626667073579"/>
        <rFont val="Calibri"/>
        <family val="2"/>
      </rPr>
      <t>R.2</t>
    </r>
  </si>
  <si>
    <r>
      <rPr>
        <sz val="11"/>
        <color rgb="FF000000"/>
        <rFont val="Calibri"/>
        <family val="2"/>
      </rPr>
      <t>6.1</t>
    </r>
  </si>
  <si>
    <r>
      <rPr>
        <sz val="11"/>
        <color rgb="FF000000"/>
        <rFont val="Calibri"/>
        <family val="2"/>
      </rPr>
      <t>Tá freachnaimhí bunaithe ar chás samplach agus iad oiriúnaithe don suíomh (e.g. áitiúil, réigiúnach, náisiúnta, agus idirnáisiúnta).</t>
    </r>
  </si>
  <si>
    <r>
      <rPr>
        <sz val="11"/>
        <color theme="1" tint="0.34998626667073579"/>
        <rFont val="Calibri"/>
        <family val="2"/>
      </rPr>
      <t>R.2</t>
    </r>
  </si>
  <si>
    <r>
      <rPr>
        <sz val="11"/>
        <color rgb="FF000000"/>
        <rFont val="Calibri"/>
        <family val="2"/>
      </rPr>
      <t>6.2</t>
    </r>
  </si>
  <si>
    <r>
      <rPr>
        <sz val="11"/>
        <color rgb="FF000000"/>
        <rFont val="Calibri"/>
        <family val="2"/>
      </rPr>
      <t>D’fhonn freachnamh ionsamhlúcháin rathúil a dhéanamh, tugtar sainordú soiléir don ghrúpa pleanála agus tugtar an t-údarás dóibh an cleachtadh a phleanáil, a chur i gcrích agus a mheas.</t>
    </r>
  </si>
  <si>
    <r>
      <rPr>
        <sz val="11"/>
        <color theme="1" tint="0.34998626667073579"/>
        <rFont val="Calibri"/>
        <family val="2"/>
      </rPr>
      <t>R.2</t>
    </r>
  </si>
  <si>
    <r>
      <rPr>
        <sz val="11"/>
        <color rgb="FF000000"/>
        <rFont val="Calibri"/>
        <family val="2"/>
      </rPr>
      <t>6.3</t>
    </r>
  </si>
  <si>
    <r>
      <rPr>
        <sz val="11"/>
        <color rgb="FF000000"/>
        <rFont val="Calibri"/>
        <family val="2"/>
      </rPr>
      <t>Is é is cuspóir d’fhreachnamh ionsamhlúcháin réimsí a shainaithint le haghaidh feabhsúcháin.</t>
    </r>
  </si>
  <si>
    <r>
      <rPr>
        <sz val="11"/>
        <color theme="1" tint="0.34998626667073579"/>
        <rFont val="Calibri"/>
        <family val="2"/>
      </rPr>
      <t>R.2</t>
    </r>
  </si>
  <si>
    <r>
      <rPr>
        <sz val="11"/>
        <color rgb="FF000000"/>
        <rFont val="Calibri"/>
        <family val="2"/>
      </rPr>
      <t>Déantar freachnaimh chun feidhmiúlacht iarbhír na n-inniúlachtaí lárnacha RSI a thástáil.</t>
    </r>
  </si>
  <si>
    <r>
      <rPr>
        <sz val="11"/>
        <color theme="1" tint="0.34998626667073579"/>
        <rFont val="Calibri"/>
        <family val="2"/>
      </rPr>
      <t>R.2</t>
    </r>
  </si>
  <si>
    <r>
      <rPr>
        <sz val="11"/>
        <color rgb="FF000000"/>
        <rFont val="Calibri"/>
        <family val="2"/>
      </rPr>
      <t>Déantar measúnú ar aidhmeanna agus cuspóirí tosaigh oideachais, oiliúna agus freachnamh ionsamhlúcháin agus déantar na ceachtanna a foghlaimíodh a dhoiciméadú i dtuarascáil.</t>
    </r>
  </si>
  <si>
    <r>
      <rPr>
        <sz val="11"/>
        <color theme="1" tint="0.34998626667073579"/>
        <rFont val="Calibri"/>
        <family val="2"/>
      </rPr>
      <t>R.2</t>
    </r>
  </si>
  <si>
    <r>
      <rPr>
        <b/>
        <sz val="11"/>
        <color rgb="FF000000"/>
        <rFont val="Calibri"/>
        <family val="2"/>
      </rPr>
      <t>TBT</t>
    </r>
  </si>
  <si>
    <r>
      <rPr>
        <b/>
        <sz val="11"/>
        <color rgb="FF000000"/>
        <rFont val="Calibri"/>
        <family val="2"/>
      </rPr>
      <t>TCT</t>
    </r>
  </si>
  <si>
    <t>Complete the yellow section by putting a '1' in the relevant percentage box, or N/A if the measure isn't applicable to your country</t>
  </si>
  <si>
    <t>CHECK BSI</t>
  </si>
  <si>
    <t>CHECK CSI</t>
  </si>
  <si>
    <t>Weighted BSI</t>
  </si>
  <si>
    <t>Weighted ratio CSI</t>
  </si>
  <si>
    <t>score BSI</t>
  </si>
  <si>
    <t>score CSI</t>
  </si>
  <si>
    <t>BSI NA</t>
  </si>
  <si>
    <t>CSI NA</t>
  </si>
  <si>
    <r>
      <rPr>
        <b/>
        <sz val="18"/>
        <rFont val="Calibri"/>
        <family val="2"/>
      </rPr>
      <t>Cumas tacaíochta: Faireachas</t>
    </r>
  </si>
  <si>
    <r>
      <rPr>
        <b/>
        <sz val="16"/>
        <color rgb="FFFFFFFF"/>
        <rFont val="Calibri"/>
        <family val="2"/>
      </rPr>
      <t>Beart feidhmíochta</t>
    </r>
  </si>
  <si>
    <r>
      <rPr>
        <b/>
        <sz val="11"/>
        <color rgb="FFFFFFFF"/>
        <rFont val="Calibri"/>
        <family val="2"/>
      </rPr>
      <t>EDS</t>
    </r>
  </si>
  <si>
    <r>
      <rPr>
        <b/>
        <sz val="11"/>
        <color rgb="FFFFFFFF"/>
        <rFont val="Calibri"/>
        <family val="2"/>
      </rPr>
      <t xml:space="preserve">CMS </t>
    </r>
  </si>
  <si>
    <r>
      <rPr>
        <b/>
        <sz val="14"/>
        <rFont val="Calibri"/>
        <family val="2"/>
      </rPr>
      <t>Scór</t>
    </r>
  </si>
  <si>
    <r>
      <rPr>
        <b/>
        <sz val="16"/>
        <color rgb="FFFFFFFF"/>
        <rFont val="Calibri"/>
        <family val="2"/>
      </rPr>
      <t>Tagairtí</t>
    </r>
  </si>
  <si>
    <r>
      <rPr>
        <b/>
        <sz val="12"/>
        <rFont val="Calibri"/>
        <family val="2"/>
      </rPr>
      <t>Ní bhaineann le hábhar/Ní fios</t>
    </r>
  </si>
  <si>
    <r>
      <rPr>
        <b/>
        <sz val="11"/>
        <color rgb="FF000000"/>
        <rFont val="Calibri"/>
        <family val="2"/>
      </rPr>
      <t>Nótaí</t>
    </r>
  </si>
  <si>
    <r>
      <rPr>
        <sz val="11"/>
        <color rgb="FF000000"/>
        <rFont val="Calibri"/>
        <family val="2"/>
      </rPr>
      <t xml:space="preserve"> </t>
    </r>
  </si>
  <si>
    <r>
      <rPr>
        <sz val="11"/>
        <color rgb="FF000000"/>
        <rFont val="Calibri"/>
        <family val="2"/>
      </rPr>
      <t>Tá córas faireachais bunaithe ar tháscairí i bhfeidhm.</t>
    </r>
  </si>
  <si>
    <r>
      <rPr>
        <sz val="11"/>
        <color theme="1" tint="0.34998626667073579"/>
        <rFont val="Calibri"/>
        <family val="2"/>
      </rPr>
      <t>C.2</t>
    </r>
  </si>
  <si>
    <r>
      <rPr>
        <sz val="11"/>
        <color rgb="FF9BBB59" tint="-0.49989318521683401"/>
        <rFont val="Calibri"/>
        <family val="2"/>
      </rPr>
      <t>D.2.1</t>
    </r>
  </si>
  <si>
    <r>
      <rPr>
        <sz val="11"/>
        <color rgb="FF000000"/>
        <rFont val="Calibri"/>
        <family val="2"/>
      </rPr>
      <t>1.1</t>
    </r>
  </si>
  <si>
    <r>
      <rPr>
        <sz val="11"/>
        <color rgb="FF000000"/>
        <rFont val="Calibri"/>
        <family val="2"/>
      </rPr>
      <t>Déantar na táscairí sin a shainmhíniú i bprótacail chun go bhféadfar leanúnachas tráthúil a dhéanamh.</t>
    </r>
  </si>
  <si>
    <r>
      <rPr>
        <sz val="11"/>
        <color theme="1" tint="0.34998626667073579"/>
        <rFont val="Calibri"/>
        <family val="2"/>
      </rPr>
      <t>C.2</t>
    </r>
  </si>
  <si>
    <r>
      <rPr>
        <sz val="11"/>
        <color rgb="FF000000"/>
        <rFont val="Calibri"/>
        <family val="2"/>
      </rPr>
      <t>Tá córas faisnéis eipidéime i bhfeidhm.</t>
    </r>
  </si>
  <si>
    <r>
      <rPr>
        <sz val="11"/>
        <color theme="1" tint="0.34998626667073579"/>
        <rFont val="Calibri"/>
        <family val="2"/>
      </rPr>
      <t>C.2</t>
    </r>
  </si>
  <si>
    <r>
      <rPr>
        <sz val="11"/>
        <color rgb="FF9BBB59" tint="-0.49989318521683401"/>
        <rFont val="Calibri"/>
        <family val="2"/>
      </rPr>
      <t>D.2.1 D.2.4</t>
    </r>
  </si>
  <si>
    <r>
      <rPr>
        <sz val="11"/>
        <color rgb="FF000000"/>
        <rFont val="Calibri"/>
        <family val="2"/>
      </rPr>
      <t>2.1</t>
    </r>
  </si>
  <si>
    <r>
      <rPr>
        <sz val="11"/>
        <color rgb="FF000000"/>
        <rFont val="Calibri"/>
        <family val="2"/>
      </rPr>
      <t>Déantar teagmhais ar cúis imní iad maidir Ie Sláinte Phoiblí a shainmhíniú i bprótacail, le bearta iardain tráthúla a chumasú.</t>
    </r>
  </si>
  <si>
    <r>
      <rPr>
        <sz val="11"/>
        <color theme="1" tint="0.34998626667073579"/>
        <rFont val="Calibri"/>
        <family val="2"/>
      </rPr>
      <t>C.2</t>
    </r>
  </si>
  <si>
    <r>
      <rPr>
        <sz val="11"/>
        <color rgb="FF000000"/>
        <rFont val="Calibri"/>
        <family val="2"/>
      </rPr>
      <t>2.3</t>
    </r>
  </si>
  <si>
    <r>
      <rPr>
        <sz val="11"/>
        <color rgb="FF000000"/>
        <rFont val="Calibri"/>
        <family val="2"/>
      </rPr>
      <t>Soláthraíonn an córas faireachais tuairisciú fíor-ama ar shonraí faireachais.</t>
    </r>
  </si>
  <si>
    <r>
      <rPr>
        <sz val="11"/>
        <color theme="1" tint="0.34998626667073579"/>
        <rFont val="Calibri"/>
        <family val="2"/>
      </rPr>
      <t>C.2</t>
    </r>
  </si>
  <si>
    <r>
      <rPr>
        <sz val="11"/>
        <color rgb="FF9BBB59" tint="-0.49989318521683401"/>
        <rFont val="Calibri"/>
        <family val="2"/>
      </rPr>
      <t>D.2.2</t>
    </r>
  </si>
  <si>
    <r>
      <rPr>
        <sz val="11"/>
        <color rgb="FF000000"/>
        <rFont val="Calibri"/>
        <family val="2"/>
      </rPr>
      <t>2.4</t>
    </r>
  </si>
  <si>
    <r>
      <rPr>
        <sz val="11"/>
        <color rgb="FF000000"/>
        <rFont val="Calibri"/>
        <family val="2"/>
      </rPr>
      <t>Tá an córas faireachais íogair agus solúbtha, chun cásanna nó teagmhais thosaigh a bhrath.</t>
    </r>
  </si>
  <si>
    <r>
      <rPr>
        <sz val="11"/>
        <color theme="1" tint="0.34998626667073579"/>
        <rFont val="Calibri"/>
        <family val="2"/>
      </rPr>
      <t>C.2</t>
    </r>
  </si>
  <si>
    <r>
      <rPr>
        <sz val="11"/>
        <color rgb="FF000000"/>
        <rFont val="Calibri"/>
        <family val="2"/>
      </rPr>
      <t>2.5</t>
    </r>
  </si>
  <si>
    <r>
      <rPr>
        <sz val="11"/>
        <color rgb="FF000000"/>
        <rFont val="Calibri"/>
        <family val="2"/>
      </rPr>
      <t xml:space="preserve">Faigheann an córas faireachais faisnéis ó réimse leathan acmhainní éagsúla agus iontaofa. </t>
    </r>
  </si>
  <si>
    <r>
      <rPr>
        <sz val="11"/>
        <color theme="1" tint="0.34998626667073579"/>
        <rFont val="Calibri"/>
        <family val="2"/>
      </rPr>
      <t>C.2</t>
    </r>
  </si>
  <si>
    <r>
      <rPr>
        <sz val="11"/>
        <color rgb="FF000000"/>
        <rFont val="Calibri"/>
        <family val="2"/>
      </rPr>
      <t>2.6</t>
    </r>
  </si>
  <si>
    <r>
      <rPr>
        <sz val="11"/>
        <color rgb="FF000000"/>
        <rFont val="Calibri"/>
        <family val="2"/>
      </rPr>
      <t>Áirítear ar an líonra faireachais faisnéis ó chórais faireachais tréidliachta.</t>
    </r>
  </si>
  <si>
    <r>
      <rPr>
        <sz val="11"/>
        <color theme="1" tint="0.34998626667073579"/>
        <rFont val="Calibri"/>
        <family val="2"/>
      </rPr>
      <t>C.2</t>
    </r>
  </si>
  <si>
    <r>
      <rPr>
        <sz val="11"/>
        <color rgb="FF000000"/>
        <rFont val="Calibri"/>
        <family val="2"/>
      </rPr>
      <t>2.7</t>
    </r>
  </si>
  <si>
    <r>
      <rPr>
        <sz val="11"/>
        <color rgb="FF000000"/>
        <rFont val="Calibri"/>
        <family val="2"/>
      </rPr>
      <t>Áirítear ar an líonra faireachais faisnéis ó chórais faireachais feithideolaíocha.</t>
    </r>
  </si>
  <si>
    <r>
      <rPr>
        <sz val="11"/>
        <color theme="1" tint="0.34998626667073579"/>
        <rFont val="Calibri"/>
        <family val="2"/>
      </rPr>
      <t>C.2</t>
    </r>
  </si>
  <si>
    <r>
      <rPr>
        <sz val="11"/>
        <color rgb="FF000000"/>
        <rFont val="Calibri"/>
        <family val="2"/>
      </rPr>
      <t>2.8</t>
    </r>
  </si>
  <si>
    <r>
      <rPr>
        <sz val="11"/>
        <color rgb="FF000000"/>
        <rFont val="Calibri"/>
        <family val="2"/>
      </rPr>
      <t>Áirítear ar an líonra faireachais faisnéis ó chórais faireachais comhshaoil.</t>
    </r>
  </si>
  <si>
    <r>
      <rPr>
        <sz val="11"/>
        <color theme="1" tint="0.34998626667073579"/>
        <rFont val="Calibri"/>
        <family val="2"/>
      </rPr>
      <t>C.2</t>
    </r>
  </si>
  <si>
    <r>
      <rPr>
        <sz val="11"/>
        <color rgb="FF000000"/>
        <rFont val="Calibri"/>
        <family val="2"/>
      </rPr>
      <t>2.9</t>
    </r>
  </si>
  <si>
    <r>
      <rPr>
        <sz val="11"/>
        <color rgb="FF000000"/>
        <rFont val="Calibri"/>
        <family val="2"/>
      </rPr>
      <t>Áirítear ar an líonra faireachais faisnéis ó chórais faireachais meitéareolaíochta.</t>
    </r>
  </si>
  <si>
    <r>
      <rPr>
        <sz val="11"/>
        <color theme="1" tint="0.34998626667073579"/>
        <rFont val="Calibri"/>
        <family val="2"/>
      </rPr>
      <t>C.2</t>
    </r>
  </si>
  <si>
    <r>
      <rPr>
        <sz val="11"/>
        <color rgb="FF000000"/>
        <rFont val="Calibri"/>
        <family val="2"/>
      </rPr>
      <t>2.10</t>
    </r>
  </si>
  <si>
    <r>
      <rPr>
        <sz val="11"/>
        <color rgb="FF000000"/>
        <rFont val="Calibri"/>
        <family val="2"/>
      </rPr>
      <t>Áirítear ar an líonra faireachais faisnéis ó chórais faireachais micribhitheolaíochta.</t>
    </r>
  </si>
  <si>
    <r>
      <rPr>
        <sz val="11"/>
        <color theme="1" tint="0.34998626667073579"/>
        <rFont val="Calibri"/>
        <family val="2"/>
      </rPr>
      <t>C.2</t>
    </r>
  </si>
  <si>
    <r>
      <rPr>
        <sz val="11"/>
        <color rgb="FF000000"/>
        <rFont val="Calibri"/>
        <family val="2"/>
      </rPr>
      <t>Gineann an córas faireachais comhartha luathrabhaidh de theagmhas féideartha ar ábhar imní Sláinte Poiblí é.</t>
    </r>
  </si>
  <si>
    <r>
      <rPr>
        <sz val="11"/>
        <color theme="1" tint="0.34998626667073579"/>
        <rFont val="Calibri"/>
        <family val="2"/>
      </rPr>
      <t>C.2</t>
    </r>
  </si>
  <si>
    <r>
      <rPr>
        <sz val="11"/>
        <color rgb="FF000000"/>
        <rFont val="Calibri"/>
        <family val="2"/>
      </rPr>
      <t>Bunaítear rannpháirtíocht i líonraí faireachais AE.</t>
    </r>
  </si>
  <si>
    <r>
      <rPr>
        <sz val="11"/>
        <color theme="1" tint="0.34998626667073579"/>
        <rFont val="Calibri"/>
        <family val="2"/>
      </rPr>
      <t>C.2</t>
    </r>
  </si>
  <si>
    <r>
      <rPr>
        <sz val="11"/>
        <color rgb="FF9BBB59" tint="-0.49989318521683401"/>
        <rFont val="Calibri"/>
        <family val="2"/>
      </rPr>
      <t>D.2.2</t>
    </r>
  </si>
  <si>
    <r>
      <rPr>
        <sz val="11"/>
        <color rgb="FF000000"/>
        <rFont val="Calibri"/>
        <family val="2"/>
      </rPr>
      <t>Comhlíonann an córas faireachais caighdeáin AE agus EDS maidir le sonraí eipidéimeolaíocha i ndáil le gach galar faoi fhaireachas AE, a sainmhínithe cáis agus prótacail tuairiscithe.</t>
    </r>
  </si>
  <si>
    <r>
      <rPr>
        <sz val="11"/>
        <color theme="1" tint="0.34998626667073579"/>
        <rFont val="Calibri"/>
        <family val="2"/>
      </rPr>
      <t>C.2</t>
    </r>
  </si>
  <si>
    <r>
      <rPr>
        <sz val="11"/>
        <color rgb="FF9BBB59" tint="-0.49989318521683401"/>
        <rFont val="Calibri"/>
        <family val="2"/>
      </rPr>
      <t>D.2.2</t>
    </r>
  </si>
  <si>
    <r>
      <rPr>
        <sz val="11"/>
        <color rgb="FF000000"/>
        <rFont val="Calibri"/>
        <family val="2"/>
      </rPr>
      <t>Tuairiscítear go córasach agus go rialta na sonraí faireachais do na hearnálacha agus na páirtithe leasmhara ábhartha.</t>
    </r>
  </si>
  <si>
    <r>
      <rPr>
        <sz val="11"/>
        <color theme="1" tint="0.34998626667073579"/>
        <rFont val="Calibri"/>
        <family val="2"/>
      </rPr>
      <t>C.2</t>
    </r>
  </si>
  <si>
    <r>
      <rPr>
        <sz val="11"/>
        <color rgb="FF000000"/>
        <rFont val="Calibri"/>
        <family val="2"/>
      </rPr>
      <t>6.1</t>
    </r>
  </si>
  <si>
    <r>
      <rPr>
        <sz val="11"/>
        <color rgb="FF000000"/>
        <rFont val="Calibri"/>
        <family val="2"/>
      </rPr>
      <t>Tá na córais faireachais ábhartha uile comhtháite i ngréasán a mhalartóidh faisnéis go seasta.</t>
    </r>
  </si>
  <si>
    <r>
      <rPr>
        <sz val="11"/>
        <color theme="1" tint="0.34998626667073579"/>
        <rFont val="Calibri"/>
        <family val="2"/>
      </rPr>
      <t>C.2</t>
    </r>
  </si>
  <si>
    <r>
      <rPr>
        <sz val="11"/>
        <color rgb="FF9BBB59" tint="-0.49989318521683401"/>
        <rFont val="Calibri"/>
        <family val="2"/>
      </rPr>
      <t>D.2.2</t>
    </r>
  </si>
  <si>
    <r>
      <rPr>
        <sz val="11"/>
        <color rgb="FF000000"/>
        <rFont val="Calibri"/>
        <family val="2"/>
      </rPr>
      <t>6.2</t>
    </r>
  </si>
  <si>
    <r>
      <rPr>
        <sz val="11"/>
        <color rgb="FF000000"/>
        <rFont val="Calibri"/>
        <family val="2"/>
      </rPr>
      <t>Tá líonraí agus prótacail tuairiscithe i bhfeidhm.</t>
    </r>
  </si>
  <si>
    <r>
      <rPr>
        <sz val="11"/>
        <color theme="1" tint="0.34998626667073579"/>
        <rFont val="Calibri"/>
        <family val="2"/>
      </rPr>
      <t>C.2</t>
    </r>
  </si>
  <si>
    <r>
      <rPr>
        <sz val="11"/>
        <color rgb="FF9BBB59" tint="-0.49989318521683401"/>
        <rFont val="Calibri"/>
        <family val="2"/>
      </rPr>
      <t>D.2.2 D.3.2</t>
    </r>
  </si>
  <si>
    <r>
      <rPr>
        <sz val="11"/>
        <color rgb="FF000000"/>
        <rFont val="Calibri"/>
        <family val="2"/>
      </rPr>
      <t>6.3</t>
    </r>
  </si>
  <si>
    <r>
      <rPr>
        <sz val="11"/>
        <color rgb="FF000000"/>
        <rFont val="Calibri"/>
        <family val="2"/>
      </rPr>
      <t>Tá an córas faireachais in ann an fhaisnéis is gá a sholáthar chun freagairt a chur ar an eolas agus comhairle a chur ar fáil ina taobh.</t>
    </r>
  </si>
  <si>
    <r>
      <rPr>
        <sz val="11"/>
        <color theme="1" tint="0.34998626667073579"/>
        <rFont val="Calibri"/>
        <family val="2"/>
      </rPr>
      <t>C.2</t>
    </r>
  </si>
  <si>
    <r>
      <rPr>
        <sz val="11"/>
        <color rgb="FF9BBB59" tint="-0.49989318521683401"/>
        <rFont val="Calibri"/>
        <family val="2"/>
      </rPr>
      <t>D.2.3</t>
    </r>
  </si>
  <si>
    <r>
      <rPr>
        <b/>
        <sz val="11"/>
        <color rgb="FF000000"/>
        <rFont val="Calibri"/>
        <family val="2"/>
      </rPr>
      <t>TBT</t>
    </r>
  </si>
  <si>
    <r>
      <rPr>
        <b/>
        <sz val="11"/>
        <color rgb="FF000000"/>
        <rFont val="Calibri"/>
        <family val="2"/>
      </rPr>
      <t>TCT</t>
    </r>
  </si>
  <si>
    <t>CHECK BSI</t>
  </si>
  <si>
    <t>CHECK CSI</t>
  </si>
  <si>
    <t>Weighted BSI</t>
  </si>
  <si>
    <t>Weighted ratio CSI</t>
  </si>
  <si>
    <t>score BSI</t>
  </si>
  <si>
    <t>score CSI</t>
  </si>
  <si>
    <t>BSI NA</t>
  </si>
  <si>
    <t>CSI NA</t>
  </si>
  <si>
    <r>
      <rPr>
        <b/>
        <sz val="18"/>
        <rFont val="Calibri"/>
        <family val="2"/>
      </rPr>
      <t>Cumas tacaíochta: Measúnú riosca</t>
    </r>
  </si>
  <si>
    <r>
      <rPr>
        <b/>
        <sz val="16"/>
        <color rgb="FFFFFFFF"/>
        <rFont val="Calibri"/>
        <family val="2"/>
      </rPr>
      <t>Beart feidhmíochta</t>
    </r>
  </si>
  <si>
    <r>
      <rPr>
        <b/>
        <sz val="11"/>
        <color rgb="FFFFFFFF"/>
        <rFont val="Calibri"/>
        <family val="2"/>
      </rPr>
      <t>EDS</t>
    </r>
  </si>
  <si>
    <r>
      <rPr>
        <b/>
        <sz val="11"/>
        <color rgb="FFFFFFFF"/>
        <rFont val="Calibri"/>
        <family val="2"/>
      </rPr>
      <t xml:space="preserve">CMS </t>
    </r>
  </si>
  <si>
    <r>
      <rPr>
        <b/>
        <sz val="14"/>
        <rFont val="Calibri"/>
        <family val="2"/>
      </rPr>
      <t>Scór</t>
    </r>
  </si>
  <si>
    <r>
      <rPr>
        <b/>
        <sz val="16"/>
        <color rgb="FFFFFFFF"/>
        <rFont val="Calibri"/>
        <family val="2"/>
      </rPr>
      <t>Tagairtí</t>
    </r>
  </si>
  <si>
    <r>
      <rPr>
        <b/>
        <sz val="12"/>
        <rFont val="Calibri"/>
        <family val="2"/>
      </rPr>
      <t>Ní bhaineann le hábhar/Ní fios</t>
    </r>
  </si>
  <si>
    <r>
      <rPr>
        <b/>
        <sz val="11"/>
        <color rgb="FF000000"/>
        <rFont val="Calibri"/>
        <family val="2"/>
      </rPr>
      <t>Nótaí</t>
    </r>
  </si>
  <si>
    <r>
      <rPr>
        <sz val="11"/>
        <color rgb="FF000000"/>
        <rFont val="Calibri"/>
        <family val="2"/>
      </rPr>
      <t>Déantar measúnú ar fholáirimh agus ar luathrabhaidh bunaithe ar anailís chomhpháirteach ar an bhfaireachas agus ar shonraí eile atá ar fáil.</t>
    </r>
  </si>
  <si>
    <r>
      <rPr>
        <sz val="11"/>
        <color theme="1" tint="0.34998626667073579"/>
        <rFont val="Calibri"/>
        <family val="2"/>
      </rPr>
      <t>C.1</t>
    </r>
  </si>
  <si>
    <r>
      <rPr>
        <sz val="11"/>
        <color rgb="FF000000"/>
        <rFont val="Calibri"/>
        <family val="2"/>
      </rPr>
      <t>Cuirtear foireann measúnaithe riosca le chéile chun measúnú a dhéanamh ar na rioscaí a bhaineann le teagmhas (féideartha) ar ábhar imní Sláinte Poiblí é.</t>
    </r>
  </si>
  <si>
    <r>
      <rPr>
        <sz val="11"/>
        <color theme="1" tint="0.34998626667073579"/>
        <rFont val="Calibri"/>
        <family val="2"/>
      </rPr>
      <t>C.1</t>
    </r>
  </si>
  <si>
    <r>
      <rPr>
        <sz val="11"/>
        <color rgb="FF000000"/>
        <rFont val="Calibri"/>
        <family val="2"/>
      </rPr>
      <t>2.2</t>
    </r>
  </si>
  <si>
    <r>
      <rPr>
        <sz val="11"/>
        <color rgb="FF000000"/>
        <rFont val="Calibri"/>
        <family val="2"/>
      </rPr>
      <t>Áirítear ar an bhfoireann measúnaithe riosca saineolas breise (e.g. tocsaineolaíocht, sláinte ainmhithe, sábháilteacht bia, etc.).</t>
    </r>
  </si>
  <si>
    <r>
      <rPr>
        <sz val="11"/>
        <color theme="1" tint="0.34998626667073579"/>
        <rFont val="Calibri"/>
        <family val="2"/>
      </rPr>
      <t>C.1</t>
    </r>
  </si>
  <si>
    <r>
      <rPr>
        <sz val="11"/>
        <color rgb="FF000000"/>
        <rFont val="Calibri"/>
        <family val="2"/>
      </rPr>
      <t>2.3</t>
    </r>
  </si>
  <si>
    <r>
      <rPr>
        <sz val="11"/>
        <color rgb="FF000000"/>
        <rFont val="Calibri"/>
        <family val="2"/>
      </rPr>
      <t>Bunaithe ar shaintréithe an ghalair, cinneann an fhoireann measúnaithe riosca cé chomh minic is ceart an measúnú riosca a thabhairt suas chun dáta.</t>
    </r>
  </si>
  <si>
    <r>
      <rPr>
        <sz val="11"/>
        <color theme="1" tint="0.34998626667073579"/>
        <rFont val="Calibri"/>
        <family val="2"/>
      </rPr>
      <t>C.1</t>
    </r>
  </si>
  <si>
    <r>
      <rPr>
        <sz val="11"/>
        <color rgb="FF000000"/>
        <rFont val="Calibri"/>
        <family val="2"/>
      </rPr>
      <t>2.4</t>
    </r>
  </si>
  <si>
    <r>
      <rPr>
        <sz val="11"/>
        <color rgb="FF000000"/>
        <rFont val="Calibri"/>
        <family val="2"/>
      </rPr>
      <t>Tá an leibhéal riosca a shanntar do theagmhas ​​bunaithe ar an nguais faoi amhras (nó ar an nguais shainaitheanta).</t>
    </r>
  </si>
  <si>
    <r>
      <rPr>
        <sz val="11"/>
        <color theme="1" tint="0.34998626667073579"/>
        <rFont val="Calibri"/>
        <family val="2"/>
      </rPr>
      <t>C.1</t>
    </r>
  </si>
  <si>
    <r>
      <rPr>
        <sz val="11"/>
        <color rgb="FF000000"/>
        <rFont val="Calibri"/>
        <family val="2"/>
      </rPr>
      <t>2.5</t>
    </r>
  </si>
  <si>
    <r>
      <rPr>
        <sz val="11"/>
        <color rgb="FF000000"/>
        <rFont val="Calibri"/>
        <family val="2"/>
      </rPr>
      <t>Tá an leibhéal riosca a shanntar do theagmhas ​​bunaithe ar an nochtadh a d’fhéadfadh a bheith ann don ghuais.</t>
    </r>
  </si>
  <si>
    <r>
      <rPr>
        <sz val="11"/>
        <color theme="1" tint="0.34998626667073579"/>
        <rFont val="Calibri"/>
        <family val="2"/>
      </rPr>
      <t>C.1</t>
    </r>
  </si>
  <si>
    <r>
      <rPr>
        <sz val="11"/>
        <color rgb="FF000000"/>
        <rFont val="Calibri"/>
        <family val="2"/>
      </rPr>
      <t>2.6</t>
    </r>
  </si>
  <si>
    <r>
      <rPr>
        <sz val="11"/>
        <color rgb="FF000000"/>
        <rFont val="Calibri"/>
        <family val="2"/>
      </rPr>
      <t xml:space="preserve">Tá an leibhéal riosca a shanntar do theagmhas ​​bunaithe ar an gcomhthéacs ina bhfuil an teagmhas ag tarlú. </t>
    </r>
  </si>
  <si>
    <r>
      <rPr>
        <sz val="11"/>
        <color theme="1" tint="0.34998626667073579"/>
        <rFont val="Calibri"/>
        <family val="2"/>
      </rPr>
      <t>C.1</t>
    </r>
  </si>
  <si>
    <r>
      <rPr>
        <sz val="11"/>
        <color rgb="FF000000"/>
        <rFont val="Calibri"/>
        <family val="2"/>
      </rPr>
      <t>2.7</t>
    </r>
  </si>
  <si>
    <r>
      <rPr>
        <sz val="11"/>
        <color rgb="FF000000"/>
        <rFont val="Calibri"/>
        <family val="2"/>
      </rPr>
      <t>Tá an leibhéal riosca a shanntar bunaithe ar na saintréithe galair (mar shampla líon na gcásanna/básanna, cion an dianghalair sa daonra, na grúpaí cliniciúla is mó a bhfuil tionchar aige orthu, etc.).</t>
    </r>
  </si>
  <si>
    <r>
      <rPr>
        <sz val="11"/>
        <color theme="1" tint="0.34998626667073579"/>
        <rFont val="Calibri"/>
        <family val="2"/>
      </rPr>
      <t>C.1</t>
    </r>
  </si>
  <si>
    <r>
      <rPr>
        <sz val="11"/>
        <color rgb="FF000000"/>
        <rFont val="Calibri"/>
        <family val="2"/>
      </rPr>
      <t>2.8</t>
    </r>
  </si>
  <si>
    <r>
      <rPr>
        <sz val="11"/>
        <color rgb="FF000000"/>
        <rFont val="Calibri"/>
        <family val="2"/>
      </rPr>
      <t>Tá an leibhéal riosca a shanntar bunaithe ar acmhainn na seirbhíse (e.g. líon na n-othar a chuirtear i láthair ag seirbhísí cúraim phríomhúil/a glacadh isteach chuig an ospidéal agus chuig cóireáil speisialtóra dianchúraim).</t>
    </r>
  </si>
  <si>
    <r>
      <rPr>
        <sz val="11"/>
        <color theme="1" tint="0.34998626667073579"/>
        <rFont val="Calibri"/>
        <family val="2"/>
      </rPr>
      <t>C.1</t>
    </r>
  </si>
  <si>
    <r>
      <rPr>
        <sz val="11"/>
        <color rgb="FF000000"/>
        <rFont val="Calibri"/>
        <family val="2"/>
      </rPr>
      <t>Úsáidtear measúnuithe riosca chun cabhrú le pleanáil ullmhachta agus gníomhaíochtaí freagartha.</t>
    </r>
  </si>
  <si>
    <r>
      <rPr>
        <sz val="11"/>
        <color theme="1" tint="0.34998626667073579"/>
        <rFont val="Calibri"/>
        <family val="2"/>
      </rPr>
      <t>C.1</t>
    </r>
  </si>
  <si>
    <r>
      <rPr>
        <sz val="11"/>
        <color rgb="FF000000"/>
        <rFont val="Calibri"/>
        <family val="2"/>
      </rPr>
      <t>3.1</t>
    </r>
  </si>
  <si>
    <r>
      <rPr>
        <sz val="11"/>
        <color rgb="FF000000"/>
        <rFont val="Calibri"/>
        <family val="2"/>
      </rPr>
      <t>Baintear úsáid as ceisteanna atá sainithe go soiléir mar chuid den mheasúnú riosca chun cuidiú le gníomhaíochtaí tosaíochta a shainaithint.</t>
    </r>
  </si>
  <si>
    <r>
      <rPr>
        <sz val="11"/>
        <color theme="1" tint="0.34998626667073579"/>
        <rFont val="Calibri"/>
        <family val="2"/>
      </rPr>
      <t>C.1</t>
    </r>
  </si>
  <si>
    <r>
      <rPr>
        <sz val="11"/>
        <color rgb="FF000000"/>
        <rFont val="Calibri"/>
        <family val="2"/>
      </rPr>
      <t>3.2</t>
    </r>
  </si>
  <si>
    <r>
      <rPr>
        <sz val="11"/>
        <color rgb="FF000000"/>
        <rFont val="Calibri"/>
        <family val="2"/>
      </rPr>
      <t>Úsáidtear measúnú riosca chun réimsí riosca a shainaithint.</t>
    </r>
  </si>
  <si>
    <r>
      <rPr>
        <sz val="11"/>
        <color theme="1" tint="0.34998626667073579"/>
        <rFont val="Calibri"/>
        <family val="2"/>
      </rPr>
      <t>C.1</t>
    </r>
  </si>
  <si>
    <r>
      <rPr>
        <sz val="11"/>
        <color rgb="FF000000"/>
        <rFont val="Calibri"/>
        <family val="2"/>
      </rPr>
      <t>3.3</t>
    </r>
  </si>
  <si>
    <r>
      <rPr>
        <sz val="11"/>
        <color rgb="FF000000"/>
        <rFont val="Calibri"/>
        <family val="2"/>
      </rPr>
      <t>Úsáidtear measúnuithe riosca chun pobail riosca a shainaithint.</t>
    </r>
  </si>
  <si>
    <r>
      <rPr>
        <sz val="11"/>
        <color theme="1" tint="0.34998626667073579"/>
        <rFont val="Calibri"/>
        <family val="2"/>
      </rPr>
      <t>C.1</t>
    </r>
  </si>
  <si>
    <r>
      <rPr>
        <sz val="11"/>
        <color rgb="FF000000"/>
        <rFont val="Calibri"/>
        <family val="2"/>
      </rPr>
      <t>3.4</t>
    </r>
  </si>
  <si>
    <r>
      <rPr>
        <sz val="11"/>
        <color rgb="FF000000"/>
        <rFont val="Calibri"/>
        <family val="2"/>
      </rPr>
      <t>Úsáidtear measúnuithe riosca chun comhpháirtithe oibriúcháin a shainaithint agus a bheith rannpháirteach.</t>
    </r>
  </si>
  <si>
    <r>
      <rPr>
        <sz val="11"/>
        <color theme="1" tint="0.34998626667073579"/>
        <rFont val="Calibri"/>
        <family val="2"/>
      </rPr>
      <t>C.1</t>
    </r>
  </si>
  <si>
    <r>
      <rPr>
        <sz val="11"/>
        <color rgb="FF000000"/>
        <rFont val="Calibri"/>
        <family val="2"/>
      </rPr>
      <t>3.5</t>
    </r>
  </si>
  <si>
    <r>
      <rPr>
        <sz val="11"/>
        <color rgb="FF000000"/>
        <rFont val="Calibri"/>
        <family val="2"/>
      </rPr>
      <t>Úsáidtear measúnuithe riosca chun príomhpháirtithe beartais a shainaithint agus a bheith rannpháirteach.</t>
    </r>
  </si>
  <si>
    <r>
      <rPr>
        <sz val="11"/>
        <color theme="1" tint="0.34998626667073579"/>
        <rFont val="Calibri"/>
        <family val="2"/>
      </rPr>
      <t>C.1</t>
    </r>
  </si>
  <si>
    <r>
      <rPr>
        <sz val="11"/>
        <color rgb="FF000000"/>
        <rFont val="Calibri"/>
        <family val="2"/>
      </rPr>
      <t>3.6</t>
    </r>
  </si>
  <si>
    <r>
      <rPr>
        <sz val="11"/>
        <color rgb="FF000000"/>
        <rFont val="Calibri"/>
        <family val="2"/>
      </rPr>
      <t>Cuimsítear i saintréithe riosca faisnéis ó shamhlacha cainníochtúla, má tá sí ar fáil agus inrochtana.</t>
    </r>
  </si>
  <si>
    <r>
      <rPr>
        <sz val="11"/>
        <color theme="1" tint="0.34998626667073579"/>
        <rFont val="Calibri"/>
        <family val="2"/>
      </rPr>
      <t>C.1</t>
    </r>
  </si>
  <si>
    <r>
      <rPr>
        <sz val="11"/>
        <color rgb="FF000000"/>
        <rFont val="Calibri"/>
        <family val="2"/>
      </rPr>
      <t>3.7</t>
    </r>
  </si>
  <si>
    <r>
      <rPr>
        <sz val="11"/>
        <color rgb="FF000000"/>
        <rFont val="Calibri"/>
        <family val="2"/>
      </rPr>
      <t>Cuimsítear i saintréithe riosca tuairimí saineolaithe.</t>
    </r>
  </si>
  <si>
    <r>
      <rPr>
        <sz val="11"/>
        <color theme="1" tint="0.34998626667073579"/>
        <rFont val="Calibri"/>
        <family val="2"/>
      </rPr>
      <t>C.1</t>
    </r>
  </si>
  <si>
    <r>
      <rPr>
        <b/>
        <sz val="11"/>
        <color rgb="FF000000"/>
        <rFont val="Calibri"/>
        <family val="2"/>
      </rPr>
      <t>TBT</t>
    </r>
  </si>
  <si>
    <r>
      <rPr>
        <b/>
        <sz val="11"/>
        <color rgb="FF000000"/>
        <rFont val="Calibri"/>
        <family val="2"/>
      </rPr>
      <t>TCT</t>
    </r>
  </si>
  <si>
    <t>CHECK BSI</t>
  </si>
  <si>
    <t>CHECK CSI</t>
  </si>
  <si>
    <t>Weighted BSI</t>
  </si>
  <si>
    <t>Weighted ratio CSI</t>
  </si>
  <si>
    <t>score BSI</t>
  </si>
  <si>
    <t>score CSI</t>
  </si>
  <si>
    <t>BSI NA</t>
  </si>
  <si>
    <t>CSI NA</t>
  </si>
  <si>
    <r>
      <rPr>
        <b/>
        <sz val="18"/>
        <rFont val="Calibri"/>
        <family val="2"/>
      </rPr>
      <t>Bainistíocht freagartha teagmhais</t>
    </r>
  </si>
  <si>
    <r>
      <rPr>
        <b/>
        <sz val="16"/>
        <color rgb="FFFFFFFF"/>
        <rFont val="Calibri"/>
        <family val="2"/>
      </rPr>
      <t>Beart feidhmíochta</t>
    </r>
  </si>
  <si>
    <r>
      <rPr>
        <b/>
        <sz val="11"/>
        <color rgb="FFFFFFFF"/>
        <rFont val="Calibri"/>
        <family val="2"/>
      </rPr>
      <t>EDS</t>
    </r>
  </si>
  <si>
    <r>
      <rPr>
        <b/>
        <sz val="11"/>
        <color rgb="FFFFFFFF"/>
        <rFont val="Calibri"/>
        <family val="2"/>
      </rPr>
      <t>CMS</t>
    </r>
  </si>
  <si>
    <r>
      <rPr>
        <b/>
        <sz val="14"/>
        <rFont val="Calibri"/>
        <family val="2"/>
      </rPr>
      <t>Scór</t>
    </r>
  </si>
  <si>
    <r>
      <rPr>
        <b/>
        <sz val="16"/>
        <color rgb="FFFFFFFF"/>
        <rFont val="Calibri"/>
        <family val="2"/>
      </rPr>
      <t>Tagairtí</t>
    </r>
  </si>
  <si>
    <r>
      <rPr>
        <b/>
        <sz val="12"/>
        <rFont val="Calibri"/>
        <family val="2"/>
      </rPr>
      <t>Ní bhaineann le hábhar/Ní fios</t>
    </r>
  </si>
  <si>
    <r>
      <rPr>
        <b/>
        <sz val="11"/>
        <color rgb="FF000000"/>
        <rFont val="Calibri"/>
        <family val="2"/>
      </rPr>
      <t>Nótaí</t>
    </r>
  </si>
  <si>
    <r>
      <rPr>
        <sz val="11"/>
        <color rgb="FF000000"/>
        <rFont val="Calibri"/>
        <family val="2"/>
      </rPr>
      <t>Tá nósanna imeachta sonracha i bhfeidhm do ghníomhachtú agus díghníomhachtú ('díghrádú') na freagartha éigeandála sláinte.</t>
    </r>
  </si>
  <si>
    <r>
      <rPr>
        <sz val="11"/>
        <color theme="1" tint="0.34998626667073579"/>
        <rFont val="Calibri"/>
        <family val="2"/>
      </rPr>
      <t>G.3</t>
    </r>
  </si>
  <si>
    <r>
      <rPr>
        <sz val="11"/>
        <color rgb="FF000000"/>
        <rFont val="Calibri"/>
        <family val="2"/>
      </rPr>
      <t>1.1</t>
    </r>
  </si>
  <si>
    <r>
      <rPr>
        <sz val="11"/>
        <color rgb="FF000000"/>
        <rFont val="Calibri"/>
        <family val="2"/>
      </rPr>
      <t>Tógann na cinntí freagartha na prionsabail a leanas san áireamh: réamhchúram, comhréireacht agus solúbthacht.</t>
    </r>
  </si>
  <si>
    <r>
      <rPr>
        <sz val="11"/>
        <color theme="1" tint="0.34998626667073579"/>
        <rFont val="Calibri"/>
        <family val="2"/>
      </rPr>
      <t>G.3</t>
    </r>
  </si>
  <si>
    <r>
      <rPr>
        <sz val="11"/>
        <color rgb="FF000000"/>
        <rFont val="Calibri"/>
        <family val="2"/>
      </rPr>
      <t>Tá caighdeáin coisc agus rialaithe ionfhabhtaithe curtha ar bun agus ag feidhmiú ar leibhéil náisiúnta agus ar leibhéal na n-ospidéal.</t>
    </r>
  </si>
  <si>
    <r>
      <rPr>
        <sz val="11"/>
        <color theme="1" tint="0.34998626667073579"/>
        <rFont val="Calibri"/>
        <family val="2"/>
      </rPr>
      <t>C.4</t>
    </r>
  </si>
  <si>
    <r>
      <rPr>
        <sz val="11"/>
        <color theme="1" tint="0.34998626667073579"/>
        <rFont val="Calibri"/>
        <family val="2"/>
      </rPr>
      <t>P.3.3</t>
    </r>
  </si>
  <si>
    <r>
      <rPr>
        <sz val="11"/>
        <color rgb="FF000000"/>
        <rFont val="Calibri"/>
        <family val="2"/>
      </rPr>
      <t>2.1</t>
    </r>
  </si>
  <si>
    <r>
      <rPr>
        <sz val="11"/>
        <color rgb="FF000000"/>
        <rFont val="Calibri"/>
        <family val="2"/>
      </rPr>
      <t xml:space="preserve">Tá bearta sábháilteachta i bhfeidhm maidir le láimhseáil substaintí pataigineacha agus iad ar eolas ag na hoibrithe cúraim sláinte. </t>
    </r>
  </si>
  <si>
    <r>
      <rPr>
        <sz val="11"/>
        <color theme="1" tint="0.34998626667073579"/>
        <rFont val="Calibri"/>
        <family val="2"/>
      </rPr>
      <t>C.4</t>
    </r>
  </si>
  <si>
    <r>
      <rPr>
        <sz val="11"/>
        <color rgb="FF000000"/>
        <rFont val="Calibri"/>
        <family val="2"/>
      </rPr>
      <t>Tá seirbhísí saotharlainne ar fáil chun tástáil a dhéanamh do bhagairtí sláinte tosaíochta.</t>
    </r>
  </si>
  <si>
    <r>
      <rPr>
        <sz val="11"/>
        <color theme="1" tint="0.34998626667073579"/>
        <rFont val="Calibri"/>
        <family val="2"/>
      </rPr>
      <t>C.3</t>
    </r>
  </si>
  <si>
    <r>
      <rPr>
        <sz val="11"/>
        <color theme="1" tint="0.34998626667073579"/>
        <rFont val="Calibri"/>
        <family val="2"/>
      </rPr>
      <t>D.1.1</t>
    </r>
  </si>
  <si>
    <r>
      <rPr>
        <sz val="11"/>
        <color rgb="FF000000"/>
        <rFont val="Calibri"/>
        <family val="2"/>
      </rPr>
      <t>3.1</t>
    </r>
  </si>
  <si>
    <r>
      <rPr>
        <sz val="11"/>
        <color rgb="FF000000"/>
        <rFont val="Calibri"/>
        <family val="2"/>
      </rPr>
      <t>Tá cleachtais bithshábháilteachta saotharlainne agus bithshlándála saotharlainne (bainistiú bithriosca) i bhfeidhm agus curtha chun feidhme.</t>
    </r>
  </si>
  <si>
    <r>
      <rPr>
        <sz val="11"/>
        <color theme="1" tint="0.34998626667073579"/>
        <rFont val="Calibri"/>
        <family val="2"/>
      </rPr>
      <t>C.4</t>
    </r>
  </si>
  <si>
    <r>
      <rPr>
        <sz val="11"/>
        <color rgb="FF000000"/>
        <rFont val="Calibri"/>
        <family val="2"/>
      </rPr>
      <t>Tá clár oibriúcháin éigeandála i bhfeidhm ina bhfuil Ionad Oibríochtaí Éigeandála, Nósanna Imeachta Oibríochtaí agus Pleananna, agus an cumas oibríochtaí éigeandála a ghníomhachtú.</t>
    </r>
  </si>
  <si>
    <r>
      <rPr>
        <sz val="11"/>
        <color theme="1" tint="0.34998626667073579"/>
        <rFont val="Calibri"/>
        <family val="2"/>
      </rPr>
      <t>G.3</t>
    </r>
  </si>
  <si>
    <r>
      <rPr>
        <sz val="11"/>
        <color theme="1" tint="0.34998626667073579"/>
        <rFont val="Calibri"/>
        <family val="2"/>
      </rPr>
      <t>R.2.1 R.2.2 R.2.3</t>
    </r>
  </si>
  <si>
    <r>
      <rPr>
        <sz val="11"/>
        <color rgb="FF000000"/>
        <rFont val="Calibri"/>
        <family val="2"/>
      </rPr>
      <t>Tá ​​struchtúr ordaithe agus rialaithe tástála le róil agus freagrachtaí soiléire i bhfeidhm.</t>
    </r>
  </si>
  <si>
    <r>
      <rPr>
        <sz val="11"/>
        <color theme="1" tint="0.34998626667073579"/>
        <rFont val="Calibri"/>
        <family val="2"/>
      </rPr>
      <t>G.3</t>
    </r>
  </si>
  <si>
    <r>
      <rPr>
        <sz val="11"/>
        <color rgb="FF000000"/>
        <rFont val="Calibri"/>
        <family val="2"/>
      </rPr>
      <t>5.1</t>
    </r>
  </si>
  <si>
    <r>
      <rPr>
        <sz val="11"/>
        <color rgb="FF000000"/>
        <rFont val="Calibri"/>
        <family val="2"/>
      </rPr>
      <t>Tá comhordú, ordú agus rialú bunaithe ar bhonneagar bunaithe.</t>
    </r>
  </si>
  <si>
    <r>
      <rPr>
        <sz val="11"/>
        <color theme="1" tint="0.34998626667073579"/>
        <rFont val="Calibri"/>
        <family val="2"/>
      </rPr>
      <t>G.3</t>
    </r>
  </si>
  <si>
    <r>
      <rPr>
        <sz val="11"/>
        <color rgb="FF000000"/>
        <rFont val="Calibri"/>
        <family val="2"/>
      </rPr>
      <t>5.2</t>
    </r>
  </si>
  <si>
    <r>
      <rPr>
        <sz val="11"/>
        <color rgb="FF000000"/>
        <rFont val="Calibri"/>
        <family val="2"/>
      </rPr>
      <t>Tá comhordú, ordú agus rialú á neartú go leanúnach.</t>
    </r>
  </si>
  <si>
    <r>
      <rPr>
        <sz val="11"/>
        <color theme="1" tint="0.34998626667073579"/>
        <rFont val="Calibri"/>
        <family val="2"/>
      </rPr>
      <t>G.3</t>
    </r>
  </si>
  <si>
    <r>
      <rPr>
        <sz val="11"/>
        <color rgb="FF000000"/>
        <rFont val="Calibri"/>
        <family val="2"/>
      </rPr>
      <t>5.3</t>
    </r>
  </si>
  <si>
    <r>
      <rPr>
        <sz val="11"/>
        <color rgb="FF000000"/>
        <rFont val="Calibri"/>
        <family val="2"/>
      </rPr>
      <t>Tá nósanna imeachta curtha ar bun chun comhpháirtithe ábhartha uile an chórais sláinte a chomhordú, e.g. sláinte phoiblí, seirbhísí sláinte leighis agus meabhrach/iompraíochta.</t>
    </r>
  </si>
  <si>
    <r>
      <rPr>
        <sz val="11"/>
        <color theme="1" tint="0.34998626667073579"/>
        <rFont val="Calibri"/>
        <family val="2"/>
      </rPr>
      <t>G.3</t>
    </r>
  </si>
  <si>
    <r>
      <rPr>
        <sz val="11"/>
        <color theme="1" tint="0.34998626667073579"/>
        <rFont val="Calibri"/>
        <family val="2"/>
      </rPr>
      <t>R.5.2</t>
    </r>
  </si>
  <si>
    <r>
      <rPr>
        <sz val="11"/>
        <color rgb="FF000000"/>
        <rFont val="Calibri"/>
        <family val="2"/>
      </rPr>
      <t>5.4</t>
    </r>
  </si>
  <si>
    <r>
      <rPr>
        <sz val="11"/>
        <color rgb="FF000000"/>
        <rFont val="Calibri"/>
        <family val="2"/>
      </rPr>
      <t>Baineann comhordú le cúram daonra agus slógadh acmhainní.</t>
    </r>
  </si>
  <si>
    <r>
      <rPr>
        <sz val="11"/>
        <color theme="1" tint="0.34998626667073579"/>
        <rFont val="Calibri"/>
        <family val="2"/>
      </rPr>
      <t>G.3</t>
    </r>
  </si>
  <si>
    <r>
      <rPr>
        <sz val="11"/>
        <color rgb="FF000000"/>
        <rFont val="Calibri"/>
        <family val="2"/>
      </rPr>
      <t>5.5</t>
    </r>
  </si>
  <si>
    <r>
      <rPr>
        <sz val="11"/>
        <color rgb="FF000000"/>
        <rFont val="Calibri"/>
        <family val="2"/>
      </rPr>
      <t>Tá comhordú i gceist le gníomhachtú líonraí tacaíochta, grúpaí comhairleacha, líonraí comhpháirtíochta agus cumarsáid.</t>
    </r>
  </si>
  <si>
    <r>
      <rPr>
        <sz val="11"/>
        <color theme="1" tint="0.34998626667073579"/>
        <rFont val="Calibri"/>
        <family val="2"/>
      </rPr>
      <t>G.3</t>
    </r>
  </si>
  <si>
    <r>
      <rPr>
        <sz val="11"/>
        <color theme="1" tint="0.34998626667073579"/>
        <rFont val="Calibri"/>
        <family val="2"/>
      </rPr>
      <t>R.5.2</t>
    </r>
  </si>
  <si>
    <r>
      <rPr>
        <sz val="11"/>
        <color rgb="FF000000"/>
        <rFont val="Calibri"/>
        <family val="2"/>
      </rPr>
      <t>5.6</t>
    </r>
  </si>
  <si>
    <r>
      <rPr>
        <sz val="11"/>
        <color rgb="FF000000"/>
        <rFont val="Calibri"/>
        <family val="2"/>
      </rPr>
      <t>Tugann foirne bainistíochta géarchéime tacaíocht don chóras sláinte poiblí ar gach leibhéal.</t>
    </r>
  </si>
  <si>
    <r>
      <rPr>
        <sz val="11"/>
        <color theme="1" tint="0.34998626667073579"/>
        <rFont val="Calibri"/>
        <family val="2"/>
      </rPr>
      <t>G.3</t>
    </r>
  </si>
  <si>
    <r>
      <rPr>
        <sz val="11"/>
        <color rgb="FF000000"/>
        <rFont val="Calibri"/>
        <family val="2"/>
      </rPr>
      <t>5.7</t>
    </r>
  </si>
  <si>
    <r>
      <rPr>
        <sz val="11"/>
        <color rgb="FF000000"/>
        <rFont val="Calibri"/>
        <family val="2"/>
      </rPr>
      <t>Cuirtear san áireamh an fhreagairt iompraíochta ionchasach (e.g. an méid imní a bhraitheann an pobal) sa phróiseas cinnteoireachta.</t>
    </r>
  </si>
  <si>
    <r>
      <rPr>
        <sz val="11"/>
        <color theme="1" tint="0.34998626667073579"/>
        <rFont val="Calibri"/>
        <family val="2"/>
      </rPr>
      <t>G.3</t>
    </r>
  </si>
  <si>
    <r>
      <rPr>
        <sz val="11"/>
        <color theme="1" tint="0.34998626667073579"/>
        <rFont val="Calibri"/>
        <family val="2"/>
      </rPr>
      <t>R.5.5</t>
    </r>
  </si>
  <si>
    <r>
      <rPr>
        <sz val="11"/>
        <color rgb="FF000000"/>
        <rFont val="Calibri"/>
        <family val="2"/>
      </rPr>
      <t>Tá nósanna imeachta curtha ar bun maidir le comhordú gníomhaíochtaí ilearnála idir na haireachtaí agus na hearnálacha.</t>
    </r>
  </si>
  <si>
    <r>
      <rPr>
        <sz val="11"/>
        <color theme="1" tint="0.34998626667073579"/>
        <rFont val="Calibri"/>
        <family val="2"/>
      </rPr>
      <t>G.3</t>
    </r>
  </si>
  <si>
    <r>
      <rPr>
        <sz val="11"/>
        <color rgb="FF000000"/>
        <rFont val="Calibri"/>
        <family val="2"/>
      </rPr>
      <t xml:space="preserve">Bunaítear Mearfhreagairt ildhisciplíneach agus ilearnála agus tá sé ar fáil 24 huaire sa lá, 7 lá sa tseachtain. </t>
    </r>
  </si>
  <si>
    <r>
      <rPr>
        <sz val="11"/>
        <color theme="1" tint="0.34998626667073579"/>
        <rFont val="Calibri"/>
        <family val="2"/>
      </rPr>
      <t>G.3</t>
    </r>
  </si>
  <si>
    <r>
      <rPr>
        <sz val="11"/>
        <color rgb="FF000000"/>
        <rFont val="Calibri"/>
        <family val="2"/>
      </rPr>
      <t>7.1</t>
    </r>
  </si>
  <si>
    <r>
      <rPr>
        <sz val="11"/>
        <color rgb="FF000000"/>
        <rFont val="Calibri"/>
        <family val="2"/>
      </rPr>
      <t>Tá nósanna imeachta maidir le frithbhearta leighis, lena n-áirítear cur chun feidhme agus dáileadh, i bhfeidhm.</t>
    </r>
  </si>
  <si>
    <r>
      <rPr>
        <sz val="11"/>
        <color theme="1" tint="0.34998626667073579"/>
        <rFont val="Calibri"/>
        <family val="2"/>
      </rPr>
      <t>R.3</t>
    </r>
  </si>
  <si>
    <r>
      <rPr>
        <sz val="11"/>
        <color rgb="FF000000"/>
        <rFont val="Calibri"/>
        <family val="2"/>
      </rPr>
      <t>7.2</t>
    </r>
  </si>
  <si>
    <r>
      <rPr>
        <sz val="11"/>
        <color rgb="FF000000"/>
        <rFont val="Calibri"/>
        <family val="2"/>
      </rPr>
      <t>Tá nósanna imeachta i bhfeidhm chun frithbhearta leighis a sheoladh agus a fháil le linn éigeandála sláinte poiblí.</t>
    </r>
  </si>
  <si>
    <r>
      <rPr>
        <sz val="11"/>
        <color theme="1" tint="0.34998626667073579"/>
        <rFont val="Calibri"/>
        <family val="2"/>
      </rPr>
      <t>R.3</t>
    </r>
  </si>
  <si>
    <r>
      <rPr>
        <sz val="11"/>
        <color theme="1" tint="0.34998626667073579"/>
        <rFont val="Calibri"/>
        <family val="2"/>
      </rPr>
      <t>R.4.1</t>
    </r>
  </si>
  <si>
    <r>
      <rPr>
        <sz val="11"/>
        <color rgb="FF000000"/>
        <rFont val="Calibri"/>
        <family val="2"/>
      </rPr>
      <t>7.3</t>
    </r>
  </si>
  <si>
    <r>
      <rPr>
        <sz val="11"/>
        <color rgb="FF000000"/>
        <rFont val="Calibri"/>
        <family val="2"/>
      </rPr>
      <t>Tá nósanna imeachta curtha ar bun chun freagairt do ghalar bia-iompartha agus éilliú bia agus feidhmíonn siad.</t>
    </r>
  </si>
  <si>
    <r>
      <rPr>
        <sz val="10"/>
        <color theme="1" tint="0.34998626667073579"/>
        <rFont val="Verdana"/>
        <family val="2"/>
      </rPr>
      <t>G.2</t>
    </r>
  </si>
  <si>
    <r>
      <rPr>
        <sz val="11"/>
        <color theme="1" tint="0.34998626667073579"/>
        <rFont val="Calibri"/>
        <family val="2"/>
      </rPr>
      <t>P.5.1</t>
    </r>
  </si>
  <si>
    <r>
      <rPr>
        <sz val="11"/>
        <color rgb="FF000000"/>
        <rFont val="Calibri"/>
        <family val="2"/>
      </rPr>
      <t>7.4</t>
    </r>
  </si>
  <si>
    <r>
      <rPr>
        <sz val="11"/>
        <color rgb="FF000000"/>
        <rFont val="Calibri"/>
        <family val="2"/>
      </rPr>
      <t>Tá nósanna imeachta curtha ar bun chun freagairt do zónóis agus zónóis fhéideartha agus feidhmíonn siad.</t>
    </r>
  </si>
  <si>
    <r>
      <rPr>
        <sz val="10"/>
        <color theme="1" tint="0.34998626667073579"/>
        <rFont val="Verdana"/>
        <family val="2"/>
      </rPr>
      <t>G.2</t>
    </r>
  </si>
  <si>
    <r>
      <rPr>
        <sz val="11"/>
        <color theme="1" tint="0.34998626667073579"/>
        <rFont val="Calibri"/>
        <family val="2"/>
      </rPr>
      <t>P.4.3</t>
    </r>
  </si>
  <si>
    <r>
      <rPr>
        <sz val="11"/>
        <color rgb="FF000000"/>
        <rFont val="Calibri"/>
        <family val="2"/>
      </rPr>
      <t>7.5</t>
    </r>
  </si>
  <si>
    <r>
      <rPr>
        <sz val="11"/>
        <color rgb="FF000000"/>
        <rFont val="Calibri"/>
        <family val="2"/>
      </rPr>
      <t>I limistéir ghlacacha do tharchur ar aghaidh arbaivíris, déantar nósanna imeachta oibríochta chaighdeánaigh d'imscrúduithe allamuigh agus mearbhearta rialaithe an veicteora a fhorbairt.</t>
    </r>
  </si>
  <si>
    <r>
      <rPr>
        <sz val="10"/>
        <color theme="1" tint="0.34998626667073579"/>
        <rFont val="Verdana"/>
        <family val="2"/>
      </rPr>
      <t>G.2</t>
    </r>
  </si>
  <si>
    <r>
      <rPr>
        <sz val="11"/>
        <color rgb="FF000000"/>
        <rFont val="Calibri"/>
        <family val="2"/>
      </rPr>
      <t>7.6</t>
    </r>
  </si>
  <si>
    <r>
      <rPr>
        <sz val="11"/>
        <color rgb="FF000000"/>
        <rFont val="Calibri"/>
        <family val="2"/>
      </rPr>
      <t>Tá córais sláinte poiblí, leighis agus meabhrach/iompraíochta a thacaíonn le téarnamh i bhfeidhm.</t>
    </r>
  </si>
  <si>
    <r>
      <rPr>
        <sz val="10"/>
        <color theme="1" tint="0.34998626667073579"/>
        <rFont val="Verdana"/>
        <family val="2"/>
      </rPr>
      <t>G.2</t>
    </r>
  </si>
  <si>
    <r>
      <rPr>
        <sz val="11"/>
        <color rgb="FF000000"/>
        <rFont val="Calibri"/>
        <family val="2"/>
      </rPr>
      <t>7.7</t>
    </r>
  </si>
  <si>
    <r>
      <rPr>
        <sz val="11"/>
        <color rgb="FF000000"/>
        <rFont val="Calibri"/>
        <family val="2"/>
      </rPr>
      <t>I gcás freagróirí atá ag cabhrú le héigeandáil sláinte poiblí thar lear, tá prótacal i bhfeidhm d'aslonnú leighis.</t>
    </r>
  </si>
  <si>
    <r>
      <rPr>
        <sz val="10"/>
        <color theme="1" tint="0.34998626667073579"/>
        <rFont val="Verdana"/>
        <family val="2"/>
      </rPr>
      <t>G.2</t>
    </r>
  </si>
  <si>
    <r>
      <rPr>
        <sz val="11"/>
        <color theme="1" tint="0.34998626667073579"/>
        <rFont val="Calibri"/>
        <family val="2"/>
      </rPr>
      <t>R.4.2</t>
    </r>
  </si>
  <si>
    <r>
      <rPr>
        <sz val="11"/>
        <color rgb="FF000000"/>
        <rFont val="Calibri"/>
        <family val="2"/>
      </rPr>
      <t>Bunaithe ar shonraí faireacháin atá bailithe, déantar measúnú go minic ar éifeachtacht ghníomhaíochtaí freagartha.</t>
    </r>
  </si>
  <si>
    <r>
      <rPr>
        <sz val="11"/>
        <color rgb="FF000000"/>
        <rFont val="Calibri"/>
        <family val="2"/>
      </rPr>
      <t>8.1</t>
    </r>
  </si>
  <si>
    <r>
      <rPr>
        <sz val="11"/>
        <color rgb="FF000000"/>
        <rFont val="Calibri"/>
        <family val="2"/>
      </rPr>
      <t>Déantar gníomhaíochtaí freagartha a oiriúnú go seasta don staid nua.</t>
    </r>
  </si>
  <si>
    <r>
      <rPr>
        <sz val="11"/>
        <color rgb="FF000000"/>
        <rFont val="Calibri"/>
        <family val="2"/>
      </rPr>
      <t>8.2</t>
    </r>
  </si>
  <si>
    <r>
      <rPr>
        <sz val="11"/>
        <color rgb="FF000000"/>
        <rFont val="Calibri"/>
        <family val="2"/>
      </rPr>
      <t xml:space="preserve">Treisítear córais faireacháin sláinte le linn teagmhais. </t>
    </r>
  </si>
  <si>
    <r>
      <rPr>
        <sz val="11"/>
        <color rgb="FF000000"/>
        <rFont val="Calibri"/>
        <family val="2"/>
      </rPr>
      <t>8.3</t>
    </r>
  </si>
  <si>
    <r>
      <rPr>
        <sz val="11"/>
        <color rgb="FF000000"/>
        <rFont val="Calibri"/>
        <family val="2"/>
      </rPr>
      <t>Le linn an teagmhais déantar measúnú go minic ar shonraí faireacháin sláinte a bhaineann leis an teagmhas.</t>
    </r>
  </si>
  <si>
    <r>
      <rPr>
        <sz val="11"/>
        <color rgb="FF000000"/>
        <rFont val="Calibri"/>
        <family val="2"/>
      </rPr>
      <t>8.4</t>
    </r>
  </si>
  <si>
    <r>
      <rPr>
        <sz val="11"/>
        <color rgb="FF000000"/>
        <rFont val="Calibri"/>
        <family val="2"/>
      </rPr>
      <t>Déanann córais faireacháin sláinte faireachán ar an teagmhas ​​atá ag titim amach (e.g. dáileadh geografach agus/nó ama).</t>
    </r>
  </si>
  <si>
    <r>
      <rPr>
        <sz val="11"/>
        <color rgb="FF000000"/>
        <rFont val="Calibri"/>
        <family val="2"/>
      </rPr>
      <t>8.5</t>
    </r>
  </si>
  <si>
    <r>
      <rPr>
        <sz val="11"/>
        <color rgb="FF000000"/>
        <rFont val="Calibri"/>
        <family val="2"/>
      </rPr>
      <t>Déanann córais faireacháin sláinte faireachán ar fheidhmiú seirbhísí riachtanacha.</t>
    </r>
  </si>
  <si>
    <r>
      <rPr>
        <sz val="11"/>
        <color rgb="FF000000"/>
        <rFont val="Calibri"/>
        <family val="2"/>
      </rPr>
      <t>8.6</t>
    </r>
  </si>
  <si>
    <r>
      <rPr>
        <sz val="11"/>
        <color rgb="FF000000"/>
        <rFont val="Calibri"/>
        <family val="2"/>
      </rPr>
      <t>Tá córais faireacháin sláinte nasctha le saotharlanna agus le háiseanna sláinte.</t>
    </r>
  </si>
  <si>
    <r>
      <rPr>
        <sz val="11"/>
        <color rgb="FF000000"/>
        <rFont val="Calibri"/>
        <family val="2"/>
      </rPr>
      <t>Forbraítear straitéis cumarsáide chuimsitheach chun gníomhú leis na páirtithe leasmhara ábhartha uile, amhail gairmithe sláinte poiblí, na meáin agus na hearnálacha poiblí, neamh-shláinte, etc.</t>
    </r>
  </si>
  <si>
    <r>
      <rPr>
        <sz val="10"/>
        <color theme="1" tint="0.34998626667073579"/>
        <rFont val="Verdana"/>
        <family val="2"/>
      </rPr>
      <t>C.5</t>
    </r>
  </si>
  <si>
    <r>
      <rPr>
        <sz val="11"/>
        <color rgb="FF000000"/>
        <rFont val="Calibri"/>
        <family val="2"/>
      </rPr>
      <t>9.1</t>
    </r>
  </si>
  <si>
    <r>
      <rPr>
        <sz val="11"/>
        <color rgb="FF000000"/>
        <rFont val="Calibri"/>
        <family val="2"/>
      </rPr>
      <t>Sainaithnítear slabhraí freagrachta go soiléir chun cumarsáid éifeachtach a chinntiú laistigh den leibhéal náisiúnta agus idirnáisiúnta.</t>
    </r>
  </si>
  <si>
    <r>
      <rPr>
        <sz val="10"/>
        <color theme="1" tint="0.34998626667073579"/>
        <rFont val="Verdana"/>
        <family val="2"/>
      </rPr>
      <t>C.5</t>
    </r>
  </si>
  <si>
    <r>
      <rPr>
        <sz val="11"/>
        <color theme="1" tint="0.34998626667073579"/>
        <rFont val="Calibri"/>
        <family val="2"/>
      </rPr>
      <t>D.3.1</t>
    </r>
  </si>
  <si>
    <r>
      <rPr>
        <sz val="11"/>
        <color rgb="FF000000"/>
        <rFont val="Calibri"/>
        <family val="2"/>
      </rPr>
      <t>9.2</t>
    </r>
  </si>
  <si>
    <r>
      <rPr>
        <sz val="11"/>
        <color rgb="FF000000"/>
        <rFont val="Calibri"/>
        <family val="2"/>
      </rPr>
      <t>Tá na páirtithe leasmhara ábhartha uilig rannpháirteach agus iad ar fad ar an eolas go maith roimh ré, i rith agus tar éis teagmhais.</t>
    </r>
  </si>
  <si>
    <r>
      <rPr>
        <sz val="10"/>
        <color theme="1" tint="0.34998626667073579"/>
        <rFont val="Verdana"/>
        <family val="2"/>
      </rPr>
      <t>C.5</t>
    </r>
  </si>
  <si>
    <r>
      <rPr>
        <sz val="11"/>
        <color rgb="FF000000"/>
        <rFont val="Calibri"/>
        <family val="2"/>
      </rPr>
      <t>9.3</t>
    </r>
  </si>
  <si>
    <r>
      <rPr>
        <sz val="11"/>
        <color rgb="FF000000"/>
        <rFont val="Calibri"/>
        <family val="2"/>
      </rPr>
      <t>I rith teagmhais, déantar comhordú agus caighdeánú ar phríomhtheachtaireachtaí a thugann na húdaráis éagsúla amach.</t>
    </r>
  </si>
  <si>
    <r>
      <rPr>
        <sz val="10"/>
        <color theme="1" tint="0.34998626667073579"/>
        <rFont val="Verdana"/>
        <family val="2"/>
      </rPr>
      <t>C.5</t>
    </r>
  </si>
  <si>
    <r>
      <rPr>
        <sz val="11"/>
        <color rgb="FF000000"/>
        <rFont val="Calibri"/>
        <family val="2"/>
      </rPr>
      <t>9.4</t>
    </r>
  </si>
  <si>
    <r>
      <rPr>
        <sz val="11"/>
        <color rgb="FF000000"/>
        <rFont val="Calibri"/>
        <family val="2"/>
      </rPr>
      <t>Cuirtear faisnéis faoin teagmhas atá ag tarlú in iúl do na páirtithe leasmhara ábhartha agus don phobal.</t>
    </r>
  </si>
  <si>
    <r>
      <rPr>
        <sz val="10"/>
        <color theme="1" tint="0.34998626667073579"/>
        <rFont val="Verdana"/>
        <family val="2"/>
      </rPr>
      <t>C.5</t>
    </r>
  </si>
  <si>
    <r>
      <rPr>
        <sz val="11"/>
        <color rgb="FF000000"/>
        <rFont val="Calibri"/>
        <family val="2"/>
      </rPr>
      <t>9.5</t>
    </r>
  </si>
  <si>
    <r>
      <rPr>
        <sz val="11"/>
        <color rgb="FF000000"/>
        <rFont val="Calibri"/>
        <family val="2"/>
      </rPr>
      <t>Aithnítear, déantar mapáil agus faireachán ar líonraí cumarsáide criticiúla.</t>
    </r>
  </si>
  <si>
    <r>
      <rPr>
        <sz val="10"/>
        <color theme="1" tint="0.34998626667073579"/>
        <rFont val="Verdana"/>
        <family val="2"/>
      </rPr>
      <t>C.5</t>
    </r>
  </si>
  <si>
    <r>
      <rPr>
        <sz val="11"/>
        <color rgb="FF000000"/>
        <rFont val="Calibri"/>
        <family val="2"/>
      </rPr>
      <t>9.6</t>
    </r>
  </si>
  <si>
    <r>
      <rPr>
        <sz val="11"/>
        <color rgb="FF000000"/>
        <rFont val="Calibri"/>
        <family val="2"/>
      </rPr>
      <t>Ullmhaítear ábhar faisnéise ad hoc do pháirtithe leasmhara éagsúla (e.g. sainmhínithe cáis simplithe le húsáid don phobal).</t>
    </r>
  </si>
  <si>
    <r>
      <rPr>
        <sz val="11"/>
        <color theme="1" tint="0.34998626667073579"/>
        <rFont val="Calibri"/>
        <family val="2"/>
      </rPr>
      <t>C.5</t>
    </r>
  </si>
  <si>
    <r>
      <rPr>
        <sz val="11"/>
        <color rgb="FF000000"/>
        <rFont val="Calibri"/>
        <family val="2"/>
      </rPr>
      <t>Le linn teagmhais, scaiptear teachtaireachtaí comhsheasmhacha ag údarás iontaofa.</t>
    </r>
  </si>
  <si>
    <r>
      <rPr>
        <sz val="10"/>
        <color theme="1" tint="0.34998626667073579"/>
        <rFont val="Verdana"/>
        <family val="2"/>
      </rPr>
      <t>C.5</t>
    </r>
  </si>
  <si>
    <r>
      <rPr>
        <sz val="11"/>
        <color rgb="FF000000"/>
        <rFont val="Calibri"/>
        <family val="2"/>
      </rPr>
      <t>10.1</t>
    </r>
  </si>
  <si>
    <r>
      <rPr>
        <sz val="11"/>
        <color rgb="FF000000"/>
        <rFont val="Calibri"/>
        <family val="2"/>
      </rPr>
      <t>Scaiptear faisnéis a bhaineann le teagmhas ar na páirtithe leasmhara ábhartha go léir laistigh d’earnáil na sláinte.</t>
    </r>
  </si>
  <si>
    <r>
      <rPr>
        <sz val="10"/>
        <color theme="1" tint="0.34998626667073579"/>
        <rFont val="Verdana"/>
        <family val="2"/>
      </rPr>
      <t>C.5</t>
    </r>
  </si>
  <si>
    <r>
      <rPr>
        <sz val="11"/>
        <color rgb="FF000000"/>
        <rFont val="Calibri"/>
        <family val="2"/>
      </rPr>
      <t>10.2</t>
    </r>
  </si>
  <si>
    <r>
      <rPr>
        <sz val="11"/>
        <color rgb="FF000000"/>
        <rFont val="Calibri"/>
        <family val="2"/>
      </rPr>
      <t xml:space="preserve">Scaiptear faisnéis a bhaineann le teagmhas ar na páirtithe leasmhara ábhartha go léir laistigh d'earnálacha neamh-shláinte. </t>
    </r>
  </si>
  <si>
    <r>
      <rPr>
        <sz val="10"/>
        <color theme="1" tint="0.34998626667073579"/>
        <rFont val="Verdana"/>
        <family val="2"/>
      </rPr>
      <t>C.5</t>
    </r>
  </si>
  <si>
    <r>
      <rPr>
        <sz val="11"/>
        <color rgb="FF000000"/>
        <rFont val="Calibri"/>
        <family val="2"/>
      </rPr>
      <t>Tá Freagairt Éifeachtach do Shláinte Phoiblí ag Pointí Iontrála curtha ar bun de réir RSI.</t>
    </r>
  </si>
  <si>
    <r>
      <rPr>
        <sz val="11"/>
        <color theme="1" tint="0.34998626667073579"/>
        <rFont val="Calibri"/>
        <family val="2"/>
      </rPr>
      <t>P.I.2</t>
    </r>
  </si>
  <si>
    <r>
      <rPr>
        <sz val="11"/>
        <color rgb="FF000000"/>
        <rFont val="Calibri"/>
        <family val="2"/>
      </rPr>
      <t>11.1</t>
    </r>
  </si>
  <si>
    <r>
      <rPr>
        <sz val="11"/>
        <color rgb="FF000000"/>
        <rFont val="Calibri"/>
        <family val="2"/>
      </rPr>
      <t>Cuirtear nósanna imeachta bainistíochta cáis chun feidhme le haghaidh guaiseacha ábhartha RSI.</t>
    </r>
  </si>
  <si>
    <r>
      <rPr>
        <sz val="11"/>
        <color theme="1" tint="0.34998626667073579"/>
        <rFont val="Calibri"/>
        <family val="2"/>
      </rPr>
      <t>R.2.4</t>
    </r>
  </si>
  <si>
    <r>
      <rPr>
        <sz val="11"/>
        <color rgb="FF000000"/>
        <rFont val="Calibri"/>
        <family val="2"/>
      </rPr>
      <t>11.2</t>
    </r>
  </si>
  <si>
    <r>
      <rPr>
        <sz val="11"/>
        <color rgb="FF000000"/>
        <rFont val="Calibri"/>
        <family val="2"/>
      </rPr>
      <t>Comhlíontar oibleagáidí SRI maidir le Pointí Iontrála.</t>
    </r>
  </si>
  <si>
    <r>
      <rPr>
        <sz val="11"/>
        <color theme="1" tint="0.34998626667073579"/>
        <rFont val="Calibri"/>
        <family val="2"/>
      </rPr>
      <t>P.I.1</t>
    </r>
  </si>
  <si>
    <r>
      <rPr>
        <sz val="11"/>
        <color rgb="FF000000"/>
        <rFont val="Calibri"/>
        <family val="2"/>
      </rPr>
      <t>Scaiptear faisnéis a bhaineann le teagmhas ar an bpobal, chun an ráig a mhíniú, muinín a spreagadh agus an baol ionfhabhtaithe a íoslaghdú.</t>
    </r>
  </si>
  <si>
    <r>
      <rPr>
        <sz val="11"/>
        <color theme="1" tint="0.34998626667073579"/>
        <rFont val="Calibri"/>
        <family val="2"/>
      </rPr>
      <t>C.5</t>
    </r>
  </si>
  <si>
    <r>
      <rPr>
        <sz val="11"/>
        <color theme="1" tint="0.34998626667073579"/>
        <rFont val="Calibri"/>
        <family val="2"/>
      </rPr>
      <t>R.5.3</t>
    </r>
  </si>
  <si>
    <r>
      <rPr>
        <sz val="11"/>
        <color rgb="FF000000"/>
        <rFont val="Calibri"/>
        <family val="2"/>
      </rPr>
      <t>12.1</t>
    </r>
  </si>
  <si>
    <r>
      <rPr>
        <sz val="11"/>
        <color rgb="FF000000"/>
        <rFont val="Calibri"/>
        <family val="2"/>
      </rPr>
      <t>Comhchuibhítear cumarsáid don phobal le heagraíochtaí náisiúnta agus idirnáisiúnta eile.</t>
    </r>
  </si>
  <si>
    <r>
      <rPr>
        <sz val="11"/>
        <color theme="1" tint="0.34998626667073579"/>
        <rFont val="Calibri"/>
        <family val="2"/>
      </rPr>
      <t>C.5</t>
    </r>
  </si>
  <si>
    <r>
      <rPr>
        <sz val="11"/>
        <color rgb="FF000000"/>
        <rFont val="Calibri"/>
        <family val="2"/>
      </rPr>
      <t>12.2</t>
    </r>
  </si>
  <si>
    <r>
      <rPr>
        <sz val="11"/>
        <color rgb="FF000000"/>
        <rFont val="Calibri"/>
        <family val="2"/>
      </rPr>
      <t>Cruthaítear príomhtheachtaireachtaí le haghaidh cumarsáide poiblí.</t>
    </r>
  </si>
  <si>
    <r>
      <rPr>
        <sz val="11"/>
        <color theme="1" tint="0.34998626667073579"/>
        <rFont val="Calibri"/>
        <family val="2"/>
      </rPr>
      <t>C.5</t>
    </r>
  </si>
  <si>
    <r>
      <rPr>
        <sz val="11"/>
        <color theme="1" tint="0.34998626667073579"/>
        <rFont val="Calibri"/>
        <family val="2"/>
      </rPr>
      <t>R.5.3</t>
    </r>
  </si>
  <si>
    <r>
      <rPr>
        <sz val="11"/>
        <color rgb="FF000000"/>
        <rFont val="Calibri"/>
        <family val="2"/>
      </rPr>
      <t>12.3</t>
    </r>
  </si>
  <si>
    <r>
      <rPr>
        <sz val="11"/>
        <color rgb="FF000000"/>
        <rFont val="Calibri"/>
        <family val="2"/>
      </rPr>
      <t>Tá faisnéis don phobal lánbhrí, ábhartha agus tráthúil.</t>
    </r>
  </si>
  <si>
    <r>
      <rPr>
        <sz val="11"/>
        <color theme="1" tint="0.34998626667073579"/>
        <rFont val="Calibri"/>
        <family val="2"/>
      </rPr>
      <t>C.5</t>
    </r>
  </si>
  <si>
    <r>
      <rPr>
        <sz val="11"/>
        <color rgb="FF000000"/>
        <rFont val="Calibri"/>
        <family val="2"/>
      </rPr>
      <t>12.4</t>
    </r>
  </si>
  <si>
    <r>
      <rPr>
        <sz val="11"/>
        <color rgb="FF000000"/>
        <rFont val="Calibri"/>
        <family val="2"/>
      </rPr>
      <t xml:space="preserve">Tá faisnéis don phobal oscailte agus trédhearcach. </t>
    </r>
  </si>
  <si>
    <r>
      <rPr>
        <sz val="11"/>
        <color theme="1" tint="0.34998626667073579"/>
        <rFont val="Calibri"/>
        <family val="2"/>
      </rPr>
      <t>C.5</t>
    </r>
  </si>
  <si>
    <r>
      <rPr>
        <sz val="11"/>
        <color rgb="FF000000"/>
        <rFont val="Calibri"/>
        <family val="2"/>
      </rPr>
      <t>12.5</t>
    </r>
  </si>
  <si>
    <r>
      <rPr>
        <sz val="11"/>
        <color rgb="FF000000"/>
        <rFont val="Calibri"/>
        <family val="2"/>
      </rPr>
      <t>San fhaisnéis don phobal áirítear tuiscintí an phobail maidir le riosca.</t>
    </r>
  </si>
  <si>
    <r>
      <rPr>
        <sz val="11"/>
        <color theme="1" tint="0.34998626667073579"/>
        <rFont val="Calibri"/>
        <family val="2"/>
      </rPr>
      <t>C.5</t>
    </r>
  </si>
  <si>
    <r>
      <rPr>
        <sz val="11"/>
        <color theme="1" tint="0.34998626667073579"/>
        <rFont val="Calibri"/>
        <family val="2"/>
      </rPr>
      <t>R.5.5</t>
    </r>
  </si>
  <si>
    <r>
      <rPr>
        <sz val="11"/>
        <color rgb="FF000000"/>
        <rFont val="Calibri"/>
        <family val="2"/>
      </rPr>
      <t>12.6</t>
    </r>
  </si>
  <si>
    <r>
      <rPr>
        <sz val="11"/>
        <color rgb="FF000000"/>
        <rFont val="Calibri"/>
        <family val="2"/>
      </rPr>
      <t>Áirítear sa chumarsáid a dhéantar leis an bpobal saintréithe an phobail, amhail gnéithe teanga, sóisialta, reiligiúnacha, cultúrtha, polaitíochta agus/nó eacnamaíochta.</t>
    </r>
  </si>
  <si>
    <r>
      <rPr>
        <sz val="11"/>
        <color theme="1" tint="0.34998626667073579"/>
        <rFont val="Calibri"/>
        <family val="2"/>
      </rPr>
      <t>C.5</t>
    </r>
  </si>
  <si>
    <r>
      <rPr>
        <b/>
        <sz val="11"/>
        <color rgb="FF000000"/>
        <rFont val="Calibri"/>
        <family val="2"/>
      </rPr>
      <t>TBT</t>
    </r>
  </si>
  <si>
    <r>
      <rPr>
        <b/>
        <sz val="11"/>
        <color rgb="FF000000"/>
        <rFont val="Calibri"/>
        <family val="2"/>
      </rPr>
      <t>TCT</t>
    </r>
  </si>
  <si>
    <t>CHECK BSI</t>
  </si>
  <si>
    <t>CHECK CSI</t>
  </si>
  <si>
    <t>Weighted BSI</t>
  </si>
  <si>
    <t>Weighted ratio CSI</t>
  </si>
  <si>
    <t>score BSI</t>
  </si>
  <si>
    <t>score CSI</t>
  </si>
  <si>
    <t>BSI NA</t>
  </si>
  <si>
    <t>CSI NA</t>
  </si>
  <si>
    <r>
      <rPr>
        <b/>
        <sz val="18"/>
        <rFont val="Calibri"/>
        <family val="2"/>
      </rPr>
      <t>Athbhreithniú iar-theagmhais</t>
    </r>
  </si>
  <si>
    <r>
      <rPr>
        <b/>
        <sz val="16"/>
        <color rgb="FFFFFFFF"/>
        <rFont val="Calibri"/>
        <family val="2"/>
      </rPr>
      <t>Beart feidhmíochta</t>
    </r>
  </si>
  <si>
    <r>
      <rPr>
        <b/>
        <sz val="11"/>
        <color rgb="FFFFFFFF"/>
        <rFont val="Calibri"/>
        <family val="2"/>
      </rPr>
      <t>EDS</t>
    </r>
  </si>
  <si>
    <r>
      <rPr>
        <b/>
        <sz val="11"/>
        <color rgb="FFFFFFFF"/>
        <rFont val="Calibri"/>
        <family val="2"/>
      </rPr>
      <t xml:space="preserve">CMS </t>
    </r>
  </si>
  <si>
    <r>
      <rPr>
        <b/>
        <sz val="14"/>
        <rFont val="Calibri"/>
        <family val="2"/>
      </rPr>
      <t>Scór</t>
    </r>
  </si>
  <si>
    <r>
      <rPr>
        <b/>
        <sz val="16"/>
        <color rgb="FFFFFFFF"/>
        <rFont val="Calibri"/>
        <family val="2"/>
      </rPr>
      <t>Tagairtí</t>
    </r>
  </si>
  <si>
    <r>
      <rPr>
        <b/>
        <sz val="12"/>
        <rFont val="Calibri"/>
        <family val="2"/>
      </rPr>
      <t>Ní bhaineann le hábhar/Ní fios</t>
    </r>
  </si>
  <si>
    <r>
      <rPr>
        <b/>
        <sz val="11"/>
        <color rgb="FF000000"/>
        <rFont val="Calibri"/>
        <family val="2"/>
      </rPr>
      <t>Nótaí</t>
    </r>
  </si>
  <si>
    <r>
      <rPr>
        <sz val="11"/>
        <color rgb="FF000000"/>
        <rFont val="Calibri"/>
        <family val="2"/>
      </rPr>
      <t>Déantar measúnú ar an leibhéal ullmhachta trí mheasúnú a dhéanamh ar theagmhais a bhaineann le cúram Sláinte Poiblí.</t>
    </r>
  </si>
  <si>
    <r>
      <rPr>
        <sz val="11"/>
        <color theme="1" tint="0.34998626667073579"/>
        <rFont val="Calibri"/>
        <family val="2"/>
      </rPr>
      <t>C.6</t>
    </r>
  </si>
  <si>
    <r>
      <rPr>
        <sz val="11"/>
        <color rgb="FF000000"/>
        <rFont val="Calibri"/>
        <family val="2"/>
      </rPr>
      <t>1.1</t>
    </r>
  </si>
  <si>
    <r>
      <rPr>
        <sz val="11"/>
        <color rgb="FF000000"/>
        <rFont val="Calibri"/>
        <family val="2"/>
      </rPr>
      <t>Déantar meastóireacht neamhspleách ar ullmhacht.</t>
    </r>
  </si>
  <si>
    <r>
      <rPr>
        <sz val="11"/>
        <color theme="1" tint="0.34998626667073579"/>
        <rFont val="Calibri"/>
        <family val="2"/>
      </rPr>
      <t>C.4</t>
    </r>
  </si>
  <si>
    <r>
      <rPr>
        <sz val="11"/>
        <color rgb="FF000000"/>
        <rFont val="Calibri"/>
        <family val="2"/>
      </rPr>
      <t>Tá athbhreithnithe iar-theagmhais mar chuid de ghníomhaíochtaí pleanála ullmhachta na heagraíochta.</t>
    </r>
  </si>
  <si>
    <r>
      <rPr>
        <sz val="11"/>
        <color theme="1" tint="0.34998626667073579"/>
        <rFont val="Calibri"/>
        <family val="2"/>
      </rPr>
      <t>C.6</t>
    </r>
  </si>
  <si>
    <r>
      <rPr>
        <sz val="11"/>
        <color rgb="FF000000"/>
        <rFont val="Calibri"/>
        <family val="2"/>
      </rPr>
      <t>2.1</t>
    </r>
  </si>
  <si>
    <r>
      <rPr>
        <sz val="11"/>
        <color rgb="FF000000"/>
        <rFont val="Calibri"/>
        <family val="2"/>
      </rPr>
      <t>Déantar athbhreithnithe iar-theagmhais a luaithe is féidir tar éis an teagmhais.</t>
    </r>
  </si>
  <si>
    <r>
      <rPr>
        <sz val="11"/>
        <color theme="1" tint="0.34998626667073579"/>
        <rFont val="Calibri"/>
        <family val="2"/>
      </rPr>
      <t>C.6</t>
    </r>
  </si>
  <si>
    <r>
      <rPr>
        <sz val="11"/>
        <color rgb="FF000000"/>
        <rFont val="Calibri"/>
        <family val="2"/>
      </rPr>
      <t>2.2</t>
    </r>
  </si>
  <si>
    <r>
      <rPr>
        <sz val="11"/>
        <color rgb="FF000000"/>
        <rFont val="Calibri"/>
        <family val="2"/>
      </rPr>
      <t>Déantar athbhreithnithe iar-theagmhais de chineál cáilíochtúil.</t>
    </r>
  </si>
  <si>
    <r>
      <rPr>
        <sz val="11"/>
        <color theme="1" tint="0.34998626667073579"/>
        <rFont val="Calibri"/>
        <family val="2"/>
      </rPr>
      <t>C.6</t>
    </r>
  </si>
  <si>
    <r>
      <rPr>
        <sz val="11"/>
        <color rgb="FF000000"/>
        <rFont val="Calibri"/>
        <family val="2"/>
      </rPr>
      <t>2.3</t>
    </r>
  </si>
  <si>
    <r>
      <rPr>
        <sz val="11"/>
        <color rgb="FF000000"/>
        <rFont val="Calibri"/>
        <family val="2"/>
      </rPr>
      <t>Cuimsítear in athbhreithnithe iar-theagmhais iniúchóireacht inmheánach, lena bhfuil baint ag na páirtithe leasmhara náisiúnta go léir atá freagrach as feidhmeanna riachtanacha sláinte poiblí.</t>
    </r>
  </si>
  <si>
    <r>
      <rPr>
        <sz val="11"/>
        <color theme="1" tint="0.34998626667073579"/>
        <rFont val="Calibri"/>
        <family val="2"/>
      </rPr>
      <t>C.6</t>
    </r>
  </si>
  <si>
    <r>
      <rPr>
        <sz val="11"/>
        <color rgb="FF000000"/>
        <rFont val="Calibri"/>
        <family val="2"/>
      </rPr>
      <t>2.4</t>
    </r>
  </si>
  <si>
    <r>
      <rPr>
        <sz val="11"/>
        <color rgb="FF000000"/>
        <rFont val="Calibri"/>
        <family val="2"/>
      </rPr>
      <t>Is éard atá in athbhreithnithe iar-theagmhais ná athbhreithniú piaraí sheachtraigh, i gcás ina n-iarrfar ar pháirtí eile Stáit RSI, rúnaíocht EDS agus gníomhaireachtaí ábhartha AE a bheith rannpháirteach.</t>
    </r>
  </si>
  <si>
    <r>
      <rPr>
        <sz val="11"/>
        <color theme="1" tint="0.34998626667073579"/>
        <rFont val="Calibri"/>
        <family val="2"/>
      </rPr>
      <t>C.6</t>
    </r>
  </si>
  <si>
    <r>
      <rPr>
        <sz val="11"/>
        <color rgb="FF000000"/>
        <rFont val="Calibri"/>
        <family val="2"/>
      </rPr>
      <t>Taifeadtar go córasach na ceachtanna a foghlaimíodh ó gach earnáil ábhartha i dtuarascálacha iar-theagmhais.</t>
    </r>
  </si>
  <si>
    <r>
      <rPr>
        <sz val="11"/>
        <color theme="1" tint="0.34998626667073579"/>
        <rFont val="Calibri"/>
        <family val="2"/>
      </rPr>
      <t>C.6</t>
    </r>
  </si>
  <si>
    <r>
      <rPr>
        <b/>
        <sz val="11"/>
        <color rgb="FF000000"/>
        <rFont val="Calibri"/>
        <family val="2"/>
      </rPr>
      <t>TBT</t>
    </r>
  </si>
  <si>
    <r>
      <rPr>
        <b/>
        <sz val="11"/>
        <color rgb="FF000000"/>
        <rFont val="Calibri"/>
        <family val="2"/>
      </rPr>
      <t>TCT</t>
    </r>
  </si>
  <si>
    <t>CHECK BSI</t>
  </si>
  <si>
    <t>CHECK CSI</t>
  </si>
  <si>
    <t>Weighted BSI</t>
  </si>
  <si>
    <t>Weighted ratio CSI</t>
  </si>
  <si>
    <t>score BSI</t>
  </si>
  <si>
    <t>score CSI</t>
  </si>
  <si>
    <t>BSI NA</t>
  </si>
  <si>
    <t>CSI NA</t>
  </si>
  <si>
    <r>
      <rPr>
        <b/>
        <sz val="18"/>
        <rFont val="Calibri"/>
        <family val="2"/>
      </rPr>
      <t>Cur chun feidhme na gceachtanna a foghlaimíodh</t>
    </r>
  </si>
  <si>
    <r>
      <rPr>
        <b/>
        <sz val="16"/>
        <color rgb="FFFFFFFF"/>
        <rFont val="Calibri"/>
        <family val="2"/>
      </rPr>
      <t>Beart feidhmíochta</t>
    </r>
  </si>
  <si>
    <r>
      <rPr>
        <b/>
        <sz val="11"/>
        <color rgb="FFFFFFFF"/>
        <rFont val="Calibri"/>
        <family val="2"/>
      </rPr>
      <t>EDS</t>
    </r>
  </si>
  <si>
    <r>
      <rPr>
        <b/>
        <sz val="11"/>
        <color rgb="FFFFFFFF"/>
        <rFont val="Calibri"/>
        <family val="2"/>
      </rPr>
      <t xml:space="preserve">CMS </t>
    </r>
  </si>
  <si>
    <r>
      <rPr>
        <b/>
        <sz val="14"/>
        <rFont val="Calibri"/>
        <family val="2"/>
      </rPr>
      <t>Scór</t>
    </r>
  </si>
  <si>
    <r>
      <rPr>
        <b/>
        <sz val="16"/>
        <color rgb="FFFFFFFF"/>
        <rFont val="Calibri"/>
        <family val="2"/>
      </rPr>
      <t>Tagairtí</t>
    </r>
  </si>
  <si>
    <r>
      <rPr>
        <b/>
        <sz val="12"/>
        <rFont val="Calibri"/>
        <family val="2"/>
      </rPr>
      <t>Ní bhaineann le hábhar/Ní fios</t>
    </r>
  </si>
  <si>
    <r>
      <rPr>
        <b/>
        <sz val="11"/>
        <color rgb="FF000000"/>
        <rFont val="Calibri"/>
        <family val="2"/>
      </rPr>
      <t>Nótaí</t>
    </r>
  </si>
  <si>
    <r>
      <rPr>
        <sz val="11"/>
        <color rgb="FF000000"/>
        <rFont val="Calibri"/>
        <family val="2"/>
      </rPr>
      <t>Baintear úsáid as taithí agus ceachtanna a foghlaimíodh, ó athbhreithnithe nó ó fhreachnaimh iar-theagmhais, chun gníomhaíochtaí ullmhachta agus freagartha a fheabhsú.</t>
    </r>
  </si>
  <si>
    <r>
      <rPr>
        <sz val="11"/>
        <color rgb="FF000000"/>
        <rFont val="Calibri"/>
        <family val="2"/>
      </rPr>
      <t>C.6</t>
    </r>
  </si>
  <si>
    <r>
      <rPr>
        <sz val="11"/>
        <color rgb="FF000000"/>
        <rFont val="Calibri"/>
        <family val="2"/>
      </rPr>
      <t>Baintear úsáid as taithí agus ceachtanna a foghlaimíodh, ó athbhreithnithe nó ó fhreachnaimh iar-theagmhais, ar fud gach earnála ábhartha.</t>
    </r>
  </si>
  <si>
    <r>
      <rPr>
        <sz val="11"/>
        <color rgb="FF000000"/>
        <rFont val="Calibri"/>
        <family val="2"/>
      </rPr>
      <t>C.6</t>
    </r>
  </si>
  <si>
    <r>
      <rPr>
        <sz val="11"/>
        <color rgb="FF000000"/>
        <rFont val="Calibri"/>
        <family val="2"/>
      </rPr>
      <t>Baintear úsáid as taithí agus ceachtanna a foghlaimíodh, ó athbhreithnithe nó ó fhreachnaimh iar-theagmhais, chun beartais agus cleachtas a fheabhsú.</t>
    </r>
  </si>
  <si>
    <r>
      <rPr>
        <sz val="11"/>
        <color rgb="FF000000"/>
        <rFont val="Calibri"/>
        <family val="2"/>
      </rPr>
      <t>C.6</t>
    </r>
  </si>
  <si>
    <r>
      <rPr>
        <sz val="11"/>
        <color rgb="FF000000"/>
        <rFont val="Calibri"/>
        <family val="2"/>
      </rPr>
      <t>3.1</t>
    </r>
  </si>
  <si>
    <r>
      <rPr>
        <sz val="11"/>
        <color rgb="FF000000"/>
        <rFont val="Calibri"/>
        <family val="2"/>
      </rPr>
      <t>Comhroinntear taithí agus ceachtanna a foghlaimíodh, ó athbhreithnithe nó ó fhreachnaimh iar-theagmhais, leis an bpobal idirnáisiúnta.</t>
    </r>
  </si>
  <si>
    <r>
      <rPr>
        <sz val="11"/>
        <color rgb="FF000000"/>
        <rFont val="Calibri"/>
        <family val="2"/>
      </rPr>
      <t>C.6</t>
    </r>
  </si>
  <si>
    <r>
      <rPr>
        <sz val="11"/>
        <color rgb="FF000000"/>
        <rFont val="Calibri"/>
        <family val="2"/>
      </rPr>
      <t>3.2</t>
    </r>
  </si>
  <si>
    <r>
      <rPr>
        <sz val="11"/>
        <color rgb="FF000000"/>
        <rFont val="Calibri"/>
        <family val="2"/>
      </rPr>
      <t>Spreagtar an fhoireann chun an achoimre feidhmiúcháin ar thuarascáil mheastóireachta a scríobh i mBéarla chun go ndéanfar í a scaipeadh tuilleadh ar an bpobal idirnáisiúnta.</t>
    </r>
  </si>
  <si>
    <r>
      <rPr>
        <sz val="11"/>
        <color rgb="FF000000"/>
        <rFont val="Calibri"/>
        <family val="2"/>
      </rPr>
      <t>C.6</t>
    </r>
  </si>
  <si>
    <r>
      <rPr>
        <b/>
        <sz val="11"/>
        <color rgb="FF000000"/>
        <rFont val="Calibri"/>
        <family val="2"/>
      </rPr>
      <t>TBT</t>
    </r>
  </si>
  <si>
    <r>
      <rPr>
        <b/>
        <sz val="11"/>
        <color rgb="FF000000"/>
        <rFont val="Calibri"/>
        <family val="2"/>
      </rPr>
      <t>TCT</t>
    </r>
  </si>
  <si>
    <t>CHECK BSI</t>
  </si>
  <si>
    <t>CHECK CSI</t>
  </si>
  <si>
    <t>Weighted BSI</t>
  </si>
  <si>
    <t>Weighted ratio CSI</t>
  </si>
  <si>
    <t>score BSI</t>
  </si>
  <si>
    <t>score CSI</t>
  </si>
  <si>
    <t>BSI NA</t>
  </si>
  <si>
    <t>CSI NA</t>
  </si>
  <si>
    <r>
      <rPr>
        <b/>
        <sz val="18"/>
        <color rgb="FFFFFFFF"/>
        <rFont val="Calibri"/>
        <family val="2"/>
      </rPr>
      <t>ACHOIMRE AR NA TORTHAÍ</t>
    </r>
  </si>
  <si>
    <r>
      <rPr>
        <b/>
        <sz val="14"/>
        <color rgb="FFFFFFFF"/>
        <rFont val="Calibri"/>
        <family val="2"/>
      </rPr>
      <t xml:space="preserve">Ullmhúcháin réamh-theagmhais agus rialachas </t>
    </r>
  </si>
  <si>
    <r>
      <rPr>
        <b/>
        <sz val="10"/>
        <color rgb="FFFFFFFF"/>
        <rFont val="Calibri"/>
        <family val="2"/>
      </rPr>
      <t>Scór Ualaithe</t>
    </r>
  </si>
  <si>
    <r>
      <rPr>
        <b/>
        <sz val="11"/>
        <rFont val="Calibri"/>
        <family val="2"/>
      </rPr>
      <t>TBT</t>
    </r>
  </si>
  <si>
    <r>
      <rPr>
        <sz val="11"/>
        <rFont val="Calibri"/>
        <family val="2"/>
      </rPr>
      <t>an leibhéal Ullmhachta maidir le Sláinte Poiblí a mheasann saineolaithe mar íosleibhéal</t>
    </r>
  </si>
  <si>
    <r>
      <rPr>
        <b/>
        <sz val="11"/>
        <rFont val="Calibri"/>
        <family val="2"/>
      </rPr>
      <t>TCT</t>
    </r>
  </si>
  <si>
    <r>
      <rPr>
        <sz val="11"/>
        <rFont val="Calibri"/>
        <family val="2"/>
      </rPr>
      <t>an leibhéal a mheasann saineolaithe maidir le hUllmhacht um Sláinte Poiblí mar ardleibhéal</t>
    </r>
  </si>
  <si>
    <r>
      <rPr>
        <b/>
        <sz val="14"/>
        <color rgb="FFFFFFFF"/>
        <rFont val="Calibri"/>
        <family val="2"/>
      </rPr>
      <t>Acmhainní: lucht oibre oilte</t>
    </r>
  </si>
  <si>
    <r>
      <rPr>
        <b/>
        <sz val="10"/>
        <color rgb="FFFFFFFF"/>
        <rFont val="Calibri"/>
        <family val="2"/>
      </rPr>
      <t>Scór Ualaithe</t>
    </r>
  </si>
  <si>
    <r>
      <rPr>
        <b/>
        <sz val="11"/>
        <rFont val="Calibri"/>
        <family val="2"/>
      </rPr>
      <t>TBT</t>
    </r>
  </si>
  <si>
    <r>
      <rPr>
        <sz val="11"/>
        <rFont val="Calibri"/>
        <family val="2"/>
      </rPr>
      <t>an leibhéal Ullmhachta maidir le Sláinte Poiblí a mheasann saineolaithe mar íosleibhéal</t>
    </r>
  </si>
  <si>
    <r>
      <rPr>
        <b/>
        <sz val="11"/>
        <rFont val="Calibri"/>
        <family val="2"/>
      </rPr>
      <t>TCT</t>
    </r>
  </si>
  <si>
    <r>
      <rPr>
        <sz val="11"/>
        <rFont val="Calibri"/>
        <family val="2"/>
      </rPr>
      <t>an leibhéal a mheasann saineolaithe maidir le hUllmhacht um Sláinte Poiblí mar ardleibhéal</t>
    </r>
  </si>
  <si>
    <r>
      <rPr>
        <b/>
        <sz val="14"/>
        <color rgb="FFFFFFFF"/>
        <rFont val="Calibri"/>
        <family val="2"/>
      </rPr>
      <t>Cumas tacaíochta: faireachas</t>
    </r>
  </si>
  <si>
    <r>
      <rPr>
        <b/>
        <sz val="10"/>
        <color rgb="FFFFFFFF"/>
        <rFont val="Calibri"/>
        <family val="2"/>
      </rPr>
      <t>Scór Ualaithe</t>
    </r>
  </si>
  <si>
    <r>
      <rPr>
        <b/>
        <sz val="11"/>
        <rFont val="Calibri"/>
        <family val="2"/>
      </rPr>
      <t>TBT</t>
    </r>
  </si>
  <si>
    <r>
      <rPr>
        <sz val="11"/>
        <rFont val="Calibri"/>
        <family val="2"/>
      </rPr>
      <t>an leibhéal Ullmhachta maidir le Sláinte Poiblí a mheasann saineolaithe mar íosleibhéal</t>
    </r>
  </si>
  <si>
    <r>
      <rPr>
        <b/>
        <sz val="11"/>
        <rFont val="Calibri"/>
        <family val="2"/>
      </rPr>
      <t>TCT</t>
    </r>
  </si>
  <si>
    <r>
      <rPr>
        <sz val="11"/>
        <rFont val="Calibri"/>
        <family val="2"/>
      </rPr>
      <t>an leibhéal a mheasann saineolaithe maidir le hUllmhacht um Sláinte Poiblí mar ardleibhéal</t>
    </r>
  </si>
  <si>
    <r>
      <rPr>
        <b/>
        <sz val="14"/>
        <color rgb="FFFFFFFF"/>
        <rFont val="Calibri"/>
        <family val="2"/>
      </rPr>
      <t>Cumas tacaíochta: measúnú riosca</t>
    </r>
  </si>
  <si>
    <r>
      <rPr>
        <b/>
        <sz val="10"/>
        <color rgb="FFFFFFFF"/>
        <rFont val="Calibri"/>
        <family val="2"/>
      </rPr>
      <t>Scór Ualaithe</t>
    </r>
  </si>
  <si>
    <r>
      <rPr>
        <b/>
        <sz val="11"/>
        <rFont val="Calibri"/>
        <family val="2"/>
      </rPr>
      <t>TBT</t>
    </r>
  </si>
  <si>
    <r>
      <rPr>
        <sz val="11"/>
        <rFont val="Calibri"/>
        <family val="2"/>
      </rPr>
      <t>an leibhéal Ullmhachta maidir le Sláinte Poiblí a mheasann saineolaithe mar íosleibhéal</t>
    </r>
  </si>
  <si>
    <r>
      <rPr>
        <b/>
        <sz val="11"/>
        <rFont val="Calibri"/>
        <family val="2"/>
      </rPr>
      <t>TCT</t>
    </r>
  </si>
  <si>
    <r>
      <rPr>
        <sz val="11"/>
        <rFont val="Calibri"/>
        <family val="2"/>
      </rPr>
      <t>an leibhéal a mheasann saineolaithe maidir le hUllmhacht um Sláinte Poiblí mar ardleibhéal</t>
    </r>
  </si>
  <si>
    <r>
      <rPr>
        <b/>
        <sz val="14"/>
        <color rgb="FFFFFFFF"/>
        <rFont val="Calibri"/>
        <family val="2"/>
      </rPr>
      <t>Bainistíocht freagartha teagmhais</t>
    </r>
  </si>
  <si>
    <r>
      <rPr>
        <b/>
        <sz val="10"/>
        <color rgb="FFFFFFFF"/>
        <rFont val="Calibri"/>
        <family val="2"/>
      </rPr>
      <t>Scór Ualaithe</t>
    </r>
  </si>
  <si>
    <r>
      <rPr>
        <b/>
        <sz val="11"/>
        <rFont val="Calibri"/>
        <family val="2"/>
      </rPr>
      <t>TBT</t>
    </r>
  </si>
  <si>
    <r>
      <rPr>
        <sz val="11"/>
        <rFont val="Calibri"/>
        <family val="2"/>
      </rPr>
      <t>an leibhéal Ullmhachta maidir le Sláinte Poiblí a mheasann saineolaithe mar íosleibhéal</t>
    </r>
  </si>
  <si>
    <r>
      <rPr>
        <b/>
        <sz val="11"/>
        <rFont val="Calibri"/>
        <family val="2"/>
      </rPr>
      <t>TCT</t>
    </r>
  </si>
  <si>
    <r>
      <rPr>
        <sz val="11"/>
        <rFont val="Calibri"/>
        <family val="2"/>
      </rPr>
      <t>an leibhéal a mheasann saineolaithe maidir le hUllmhacht um Sláinte Poiblí mar ardleibhéal</t>
    </r>
  </si>
  <si>
    <r>
      <rPr>
        <b/>
        <sz val="14"/>
        <color rgb="FFFFFFFF"/>
        <rFont val="Calibri"/>
        <family val="2"/>
      </rPr>
      <t>Meastóireacht iar-theagmhais</t>
    </r>
  </si>
  <si>
    <r>
      <rPr>
        <b/>
        <sz val="10"/>
        <color rgb="FFFFFFFF"/>
        <rFont val="Calibri"/>
        <family val="2"/>
      </rPr>
      <t>Scór Ualaithe</t>
    </r>
  </si>
  <si>
    <r>
      <rPr>
        <b/>
        <sz val="11"/>
        <rFont val="Calibri"/>
        <family val="2"/>
      </rPr>
      <t>TBT</t>
    </r>
  </si>
  <si>
    <r>
      <rPr>
        <sz val="11"/>
        <rFont val="Calibri"/>
        <family val="2"/>
      </rPr>
      <t>an leibhéal Ullmhachta maidir le Sláinte Poiblí a mheasann saineolaithe mar íosleibhéal</t>
    </r>
  </si>
  <si>
    <r>
      <rPr>
        <b/>
        <sz val="11"/>
        <rFont val="Calibri"/>
        <family val="2"/>
      </rPr>
      <t>TCT</t>
    </r>
  </si>
  <si>
    <r>
      <rPr>
        <sz val="11"/>
        <rFont val="Calibri"/>
        <family val="2"/>
      </rPr>
      <t>an leibhéal a mheasann saineolaithe maidir le hUllmhacht um Sláinte Poiblí mar ardleibhéal</t>
    </r>
  </si>
  <si>
    <r>
      <rPr>
        <b/>
        <sz val="14"/>
        <color rgb="FFFFFFFF"/>
        <rFont val="Calibri"/>
        <family val="2"/>
      </rPr>
      <t>Cur chun feidhme na gceachtanna a foghlaimíodh</t>
    </r>
  </si>
  <si>
    <r>
      <rPr>
        <b/>
        <sz val="10"/>
        <color rgb="FFFFFFFF"/>
        <rFont val="Calibri"/>
        <family val="2"/>
      </rPr>
      <t>Scór Ualaithe</t>
    </r>
  </si>
  <si>
    <r>
      <rPr>
        <b/>
        <sz val="11"/>
        <rFont val="Calibri"/>
        <family val="2"/>
      </rPr>
      <t>TBT</t>
    </r>
  </si>
  <si>
    <r>
      <rPr>
        <sz val="11"/>
        <rFont val="Calibri"/>
        <family val="2"/>
      </rPr>
      <t>an leibhéal Ullmhachta maidir le Sláinte Poiblí a mheasann saineolaithe mar íosleibhéal</t>
    </r>
  </si>
  <si>
    <r>
      <rPr>
        <b/>
        <sz val="11"/>
        <rFont val="Calibri"/>
        <family val="2"/>
      </rPr>
      <t>TCT</t>
    </r>
  </si>
  <si>
    <r>
      <rPr>
        <sz val="11"/>
        <rFont val="Calibri"/>
        <family val="2"/>
      </rPr>
      <t>an leibhéal a mheasann saineolaithe maidir le hUllmhacht um Sláinte Poiblí mar ardleibhéal</t>
    </r>
  </si>
  <si>
    <r>
      <rPr>
        <b/>
        <sz val="14"/>
        <color rgb="FFFFFFFF"/>
        <rFont val="Calibri"/>
        <family val="2"/>
      </rPr>
      <t>SCÓR IOMLÁN TBT</t>
    </r>
  </si>
  <si>
    <r>
      <rPr>
        <sz val="11"/>
        <color rgb="FF000000"/>
        <rFont val="Calibri"/>
        <family val="2"/>
      </rPr>
      <t>Ullmhúcháin réamh-theagmhais agus rialachas</t>
    </r>
  </si>
  <si>
    <r>
      <rPr>
        <sz val="11"/>
        <color rgb="FF000000"/>
        <rFont val="Calibri"/>
        <family val="2"/>
      </rPr>
      <t>Acmhainní: lucht oibre oilte</t>
    </r>
  </si>
  <si>
    <r>
      <rPr>
        <sz val="11"/>
        <color rgb="FF000000"/>
        <rFont val="Calibri"/>
        <family val="2"/>
      </rPr>
      <t>Cumas tacaíochta: faireachas</t>
    </r>
  </si>
  <si>
    <r>
      <rPr>
        <sz val="11"/>
        <rFont val="Calibri"/>
        <family val="2"/>
      </rPr>
      <t>Cumas tacaíochta: measúnú riosca</t>
    </r>
  </si>
  <si>
    <r>
      <rPr>
        <sz val="11"/>
        <color rgb="FF000000"/>
        <rFont val="Calibri"/>
        <family val="2"/>
      </rPr>
      <t>Bainistíocht freagartha teagmhais</t>
    </r>
  </si>
  <si>
    <r>
      <rPr>
        <sz val="11"/>
        <color rgb="FF000000"/>
        <rFont val="Calibri"/>
        <family val="2"/>
      </rPr>
      <t>Athbhreithniú iar-theagmhais</t>
    </r>
  </si>
  <si>
    <r>
      <rPr>
        <sz val="11"/>
        <color rgb="FF000000"/>
        <rFont val="Calibri"/>
        <family val="2"/>
      </rPr>
      <t>Cur chun feidhme na gceachtanna a foghlaimíodh</t>
    </r>
  </si>
  <si>
    <r>
      <rPr>
        <b/>
        <sz val="14"/>
        <color rgb="FFFFFFFF"/>
        <rFont val="Calibri"/>
        <family val="2"/>
      </rPr>
      <t>SCÓR IOMLÁN TCT</t>
    </r>
  </si>
  <si>
    <r>
      <rPr>
        <sz val="11"/>
        <color rgb="FF000000"/>
        <rFont val="Calibri"/>
        <family val="2"/>
      </rPr>
      <t>Ullmhúcháin réamh-theagmhais agus rialachas</t>
    </r>
  </si>
  <si>
    <r>
      <rPr>
        <sz val="11"/>
        <color rgb="FF000000"/>
        <rFont val="Calibri"/>
        <family val="2"/>
      </rPr>
      <t>Acmhainní: lucht oibre oilte</t>
    </r>
  </si>
  <si>
    <r>
      <rPr>
        <sz val="11"/>
        <color rgb="FF000000"/>
        <rFont val="Calibri"/>
        <family val="2"/>
      </rPr>
      <t>Cumas tacaíochta: faireachas</t>
    </r>
  </si>
  <si>
    <r>
      <rPr>
        <sz val="11"/>
        <rFont val="Calibri"/>
        <family val="2"/>
      </rPr>
      <t>Cumas tacaíochta: measúnú riosca</t>
    </r>
  </si>
  <si>
    <r>
      <rPr>
        <sz val="11"/>
        <color rgb="FF000000"/>
        <rFont val="Calibri"/>
        <family val="2"/>
      </rPr>
      <t>Bainistíocht freagartha teagmhais</t>
    </r>
  </si>
  <si>
    <r>
      <rPr>
        <sz val="11"/>
        <color rgb="FF000000"/>
        <rFont val="Calibri"/>
        <family val="2"/>
      </rPr>
      <t>Athbhreithniú iar-theagmhais</t>
    </r>
  </si>
  <si>
    <r>
      <rPr>
        <sz val="11"/>
        <color rgb="FF000000"/>
        <rFont val="Calibri"/>
        <family val="2"/>
      </rPr>
      <t>Cur chun feidhme na gceachtanna a foghlaimíodh</t>
    </r>
  </si>
  <si>
    <r>
      <rPr>
        <b/>
        <sz val="18"/>
        <color rgb="FFFFFFFF"/>
        <rFont val="Calibri"/>
        <family val="2"/>
      </rPr>
      <t>Táscairí CMS a fhreagraíonn do tháscairí FUÉS (HEPSA)</t>
    </r>
  </si>
  <si>
    <r>
      <rPr>
        <sz val="12"/>
        <color rgb="FF000000"/>
        <rFont val="Calibri"/>
        <family val="2"/>
      </rPr>
      <t>Thíos, léirítear táscairí CMS in éineacht lena dtáscairí comhfhreagracha FUÉS (HEPSA). Ní chumhdaitear na táscairí CMS a léirítear i ndath liath, in uirlis FUÉS (HEPSA). Chun cabhrú leat an scór a léirmhíniú, léirítear an córas scórála thíos.</t>
    </r>
  </si>
  <si>
    <r>
      <rPr>
        <b/>
        <sz val="16"/>
        <color rgb="FFFFFFFF"/>
        <rFont val="Calibri"/>
        <family val="2"/>
      </rPr>
      <t>Táscaire CMS</t>
    </r>
  </si>
  <si>
    <r>
      <rPr>
        <b/>
        <sz val="16"/>
        <color rgb="FFFFFFFF"/>
        <rFont val="Calibri"/>
        <family val="2"/>
      </rPr>
      <t>Táscaire FUÉS (HEPSA)</t>
    </r>
  </si>
  <si>
    <r>
      <rPr>
        <b/>
        <sz val="16"/>
        <color rgb="FFFFFFFF"/>
        <rFont val="Calibri"/>
        <family val="2"/>
      </rPr>
      <t>Scór</t>
    </r>
  </si>
  <si>
    <r>
      <rPr>
        <b/>
        <sz val="16"/>
        <color rgb="FF000000"/>
        <rFont val="Calibri"/>
        <family val="2"/>
      </rPr>
      <t>Cosc</t>
    </r>
  </si>
  <si>
    <r>
      <rPr>
        <sz val="11"/>
        <color theme="1" tint="0.49989318521683401"/>
        <rFont val="Calibri"/>
        <family val="2"/>
      </rPr>
      <t>P.1.1 Tá reachtaíocht, dlíthe, rialacháin, ceanglais riaracháin, beartais nó ionstraimí rialtais eile atá i bhfeidhm leordhóthanach chun RSI a chur chun feidhme.</t>
    </r>
  </si>
  <si>
    <r>
      <rPr>
        <sz val="11"/>
        <color theme="1" tint="0.49989318521683401"/>
        <rFont val="Calibri"/>
        <family val="2"/>
      </rPr>
      <t>P.1.2 Is féidir leis an stát a léiriú go bhfuil a reachtaíocht intíre, a mbeartais agus a socruithe riaracháin coigeartaithe agus ailínithe aige chun go comhlíonadh leis an RSI (2005) a chumasú</t>
    </r>
  </si>
  <si>
    <r>
      <rPr>
        <sz val="11"/>
        <color theme="1" tint="0.49989318521683401"/>
        <rFont val="Calibri"/>
        <family val="2"/>
      </rPr>
      <t>P.2.1 Tá sásra feidhmiúil curtha ar bun chun comhordú agus comhtháthú a dhéanamh ar na hearnálacha ábhartha i gcur chun feidhme RSI.</t>
    </r>
  </si>
  <si>
    <r>
      <rPr>
        <sz val="11"/>
        <color theme="1" tint="0.49989318521683401"/>
        <rFont val="Calibri"/>
        <family val="2"/>
      </rPr>
      <t>P.3.1 Frithsheasmhacht in aghaidh ábhair fhrithmhiocróbacha (AMR) a bhrath</t>
    </r>
  </si>
  <si>
    <r>
      <rPr>
        <sz val="11"/>
        <color theme="1" tint="0.49989318521683401"/>
        <rFont val="Calibri"/>
        <family val="2"/>
      </rPr>
      <t>P.3.2 Faireachas ar ionfhabhtuithe de dheasca pataiginí AMR</t>
    </r>
  </si>
  <si>
    <r>
      <rPr>
        <sz val="11"/>
        <color rgb="FF000000"/>
        <rFont val="Calibri"/>
        <family val="2"/>
      </rPr>
      <t>P.3.3 Cláir um chosc agus rialú ionfhabhtaithe a bhaineann leis an gcúram sláinte (IBCS)</t>
    </r>
  </si>
  <si>
    <r>
      <rPr>
        <sz val="11"/>
        <color rgb="FF000000"/>
        <rFont val="Calibri"/>
        <family val="2"/>
      </rPr>
      <t>Tá caighdeáin coisc agus rialaithe ionfhabhtaithe curtha ar bun agus ag feidhmiú ar leibhéil náisiúnta agus ar leibhéal na n-ospidéal.</t>
    </r>
  </si>
  <si>
    <r>
      <rPr>
        <sz val="11"/>
        <color rgb="FF000000"/>
        <rFont val="Calibri"/>
        <family val="2"/>
      </rPr>
      <t>P.3.4 Gníomhaíochtaí maoirseachta frithmhiocróbán</t>
    </r>
  </si>
  <si>
    <r>
      <rPr>
        <sz val="11"/>
        <color rgb="FF000000"/>
        <rFont val="Calibri"/>
        <family val="2"/>
      </rPr>
      <t>Tá maoirseacht frithmhiocróbach (sraith straitéisí comhordaithe chun feabhas a chur ar úsáid leigheasanna frithmhiocróbach) chun feidhme.</t>
    </r>
  </si>
  <si>
    <r>
      <rPr>
        <sz val="11"/>
        <color theme="1" tint="0.49989318521683401"/>
        <rFont val="Calibri"/>
        <family val="2"/>
      </rPr>
      <t>P.4.1 Tá córais faireachais i bhfeidhm do ghalair zónóiseacha/ pataiginí tosaíochta</t>
    </r>
  </si>
  <si>
    <r>
      <rPr>
        <sz val="11"/>
        <color theme="1" tint="0.49989318521683401"/>
        <rFont val="Calibri"/>
        <family val="2"/>
      </rPr>
      <t>P.4.2 Lucht Oibre Tréidliachta nó Sláinte Ainmhithe</t>
    </r>
  </si>
  <si>
    <r>
      <rPr>
        <sz val="11"/>
        <color rgb="FF000000"/>
        <rFont val="Calibri"/>
        <family val="2"/>
      </rPr>
      <t>P.4.3 Tá sásraí curtha ar bun chun freagairt do zónóisí tógálacha agus zónóisí féideartha agus feidhmíonn siad</t>
    </r>
  </si>
  <si>
    <r>
      <rPr>
        <sz val="11"/>
        <color rgb="FF000000"/>
        <rFont val="Calibri"/>
        <family val="2"/>
      </rPr>
      <t>Tá nósanna imeachta curtha ar bun chun freagairt do zónóis agus zónóis fhéideartha agus feidhmíonn siad.</t>
    </r>
  </si>
  <si>
    <r>
      <rPr>
        <sz val="11"/>
        <color rgb="FF000000"/>
        <rFont val="Calibri"/>
        <family val="2"/>
      </rPr>
      <t>P.5.1 Tá sásraí curtha ar bun chun galar bia-iompartha agus éilliú bia a bhrath agus chun freagairt dó agus feidhmíonn siad.</t>
    </r>
  </si>
  <si>
    <r>
      <rPr>
        <sz val="11"/>
        <color rgb="FF000000"/>
        <rFont val="Calibri"/>
        <family val="2"/>
      </rPr>
      <t>Tá nósanna imeachta curtha ar bun chun freagairt do ghalar bia-iompartha agus éilliú bia agus feidhmíonn siad.</t>
    </r>
  </si>
  <si>
    <r>
      <rPr>
        <sz val="11"/>
        <color rgb="FF000000"/>
        <rFont val="Calibri"/>
        <family val="2"/>
      </rPr>
      <t>P.6.1 Tá córas uile-rialtais bithshábháilteachta agus bithshlándála i bhfeidhm d'áiseanna daonna, ainmhithe agus talmhaíochta</t>
    </r>
  </si>
  <si>
    <r>
      <rPr>
        <sz val="11"/>
        <color rgb="FF000000"/>
        <rFont val="Calibri"/>
        <family val="2"/>
      </rPr>
      <t>Tá córas uile-rialtais (i.e. líonraí foirmiúla agus neamhfhoirmeálta) córas bithshábháilteachta agus bithshlándála i bhfeidhm d'áiseanna daonna, ainmhithe agus talmhaíochta.</t>
    </r>
  </si>
  <si>
    <r>
      <rPr>
        <sz val="11"/>
        <color theme="1" tint="0.49989318521683401"/>
        <rFont val="Calibri"/>
        <family val="2"/>
      </rPr>
      <t>P.6.2 Oiliúint agus cleachtais bithshábháilteachta agus bithshlándála</t>
    </r>
  </si>
  <si>
    <r>
      <rPr>
        <sz val="11"/>
        <color theme="1" tint="0.49989318521683401"/>
        <rFont val="Calibri"/>
        <family val="2"/>
      </rPr>
      <t>P.7.1 Cuimsiú vacsaínithe (bruitíneach) mar chuid den chlár náisiúnta</t>
    </r>
  </si>
  <si>
    <r>
      <rPr>
        <sz val="11"/>
        <color theme="1" tint="0.49989318521683401"/>
        <rFont val="Calibri"/>
        <family val="2"/>
      </rPr>
      <t xml:space="preserve">P.7.2 Rochtain náisiúnta ar vacsainí agus seachadadh vacsaíní </t>
    </r>
  </si>
  <si>
    <r>
      <rPr>
        <b/>
        <sz val="16"/>
        <color rgb="FF000000"/>
        <rFont val="Calibri"/>
        <family val="2"/>
      </rPr>
      <t>Brath</t>
    </r>
  </si>
  <si>
    <r>
      <rPr>
        <sz val="11"/>
        <color rgb="FF000000"/>
        <rFont val="Calibri"/>
        <family val="2"/>
      </rPr>
      <t xml:space="preserve">D.1.1 Tástáil saotharlainne chun galair tosaíochta a bhrath                                                                                                                                                  </t>
    </r>
  </si>
  <si>
    <r>
      <rPr>
        <sz val="11"/>
        <color rgb="FF000000"/>
        <rFont val="Calibri"/>
        <family val="2"/>
      </rPr>
      <t>Tá seirbhísí saotharlainne ar fáil chun tástáil a dhéanamh do bhagairtí sláinte tosaíochta.</t>
    </r>
  </si>
  <si>
    <r>
      <rPr>
        <sz val="11"/>
        <color theme="1" tint="0.49989318521683401"/>
        <rFont val="Calibri"/>
        <family val="2"/>
      </rPr>
      <t>D.1.2 Córas tarchurtha agus iompair eiseamal</t>
    </r>
  </si>
  <si>
    <r>
      <rPr>
        <sz val="11"/>
        <color theme="1" tint="0.49989318521683401"/>
        <rFont val="Calibri"/>
        <family val="2"/>
      </rPr>
      <t>D.1.3 Diagnóisic ag an láthair cúraim nua-aimseartha éifeachtach agus bunaithe ar shaotharlann</t>
    </r>
  </si>
  <si>
    <r>
      <rPr>
        <sz val="11"/>
        <color theme="1" tint="0.49989318521683401"/>
        <rFont val="Calibri"/>
        <family val="2"/>
      </rPr>
      <t>D.1.4 Córas Cáilíochta Saotharlainne</t>
    </r>
  </si>
  <si>
    <r>
      <rPr>
        <sz val="11"/>
        <color rgb="FF000000"/>
        <rFont val="Calibri"/>
        <family val="2"/>
      </rPr>
      <t>D.2.1 Córais faireachais táscaire agus bunaithe ar theagmhais</t>
    </r>
  </si>
  <si>
    <r>
      <rPr>
        <sz val="11"/>
        <color rgb="FF000000"/>
        <rFont val="Calibri"/>
        <family val="2"/>
      </rPr>
      <t>Tá córas faireachais bunaithe ar tháscairí i bhfeidhm.</t>
    </r>
  </si>
  <si>
    <r>
      <rPr>
        <sz val="11"/>
        <color rgb="FF000000"/>
        <rFont val="Calibri"/>
        <family val="2"/>
      </rPr>
      <t>Tá córas faisnéis eipidéime i bhfeidhm.</t>
    </r>
  </si>
  <si>
    <r>
      <rPr>
        <sz val="11"/>
        <color rgb="FF000000"/>
        <rFont val="Calibri"/>
        <family val="2"/>
      </rPr>
      <t>D.2.2 Córas tuairiscithe idir-inoibrithe, idirnasctha, leictreonach fíor-ama</t>
    </r>
  </si>
  <si>
    <r>
      <rPr>
        <sz val="11"/>
        <color rgb="FF000000"/>
        <rFont val="Calibri"/>
        <family val="2"/>
      </rPr>
      <t>Soláthraíonn an córas faireachais tuairisciú fíor-ama ar shonraí faireachais.</t>
    </r>
  </si>
  <si>
    <r>
      <rPr>
        <sz val="11"/>
        <color rgb="FF000000"/>
        <rFont val="Calibri"/>
        <family val="2"/>
      </rPr>
      <t>Tá na córais faireachais ábhartha uile comhtháite i ngréasán a mhalartóidh faisnéis go seasta.</t>
    </r>
  </si>
  <si>
    <r>
      <rPr>
        <sz val="11"/>
        <color rgb="FF000000"/>
        <rFont val="Calibri"/>
        <family val="2"/>
      </rPr>
      <t>Tá líonraí agus prótacail tuairiscithe i bhfeidhm.</t>
    </r>
  </si>
  <si>
    <r>
      <rPr>
        <sz val="11"/>
        <color rgb="FF000000"/>
        <rFont val="Calibri"/>
        <family val="2"/>
      </rPr>
      <t>Comhlíonann an córas faireachais caighdeáin AE agus EDS maidir le sonraí eipidéimeolaíocha i ndáil le gach galar faoi fhaireachas AE, a sainmhínithe cáis agus prótacail tuairiscithe.</t>
    </r>
  </si>
  <si>
    <r>
      <rPr>
        <sz val="11"/>
        <color rgb="FF000000"/>
        <rFont val="Calibri"/>
        <family val="2"/>
      </rPr>
      <t>Bunaítear rannpháirtíocht i líonraí faireachais AE.</t>
    </r>
  </si>
  <si>
    <r>
      <rPr>
        <sz val="11"/>
        <color rgb="FF000000"/>
        <rFont val="Calibri"/>
        <family val="2"/>
      </rPr>
      <t>D.2.3 Anailís ar shonraí faireachais</t>
    </r>
  </si>
  <si>
    <r>
      <rPr>
        <sz val="11"/>
        <color rgb="FF000000"/>
        <rFont val="Calibri"/>
        <family val="2"/>
      </rPr>
      <t>Tá an córas faireachais in ann an fhaisnéis is gá a sholáthar chun freagairt a chur ar an eolas agus comhairle a chur ar fáil ina taobh.</t>
    </r>
  </si>
  <si>
    <r>
      <rPr>
        <sz val="11"/>
        <color rgb="FF000000"/>
        <rFont val="Calibri"/>
        <family val="2"/>
      </rPr>
      <t>D.2.4 Córais faireachais ar shiondróm</t>
    </r>
  </si>
  <si>
    <r>
      <rPr>
        <sz val="11"/>
        <color rgb="FF000000"/>
        <rFont val="Calibri"/>
        <family val="2"/>
      </rPr>
      <t>Tá córas faisnéis eipidéime i bhfeidhm.</t>
    </r>
  </si>
  <si>
    <r>
      <rPr>
        <sz val="11"/>
        <color rgb="FF000000"/>
        <rFont val="Calibri"/>
        <family val="2"/>
      </rPr>
      <t>D.3.1 Córas le haghaidh tuairisciú éifeachtach a dhéanamh do EDS, FAO agus OIE</t>
    </r>
  </si>
  <si>
    <r>
      <rPr>
        <sz val="11"/>
        <color rgb="FF000000"/>
        <rFont val="Calibri"/>
        <family val="2"/>
      </rPr>
      <t>Sainaithnítear slabhraí freagrachta go soiléir chun cumarsáid éifeachtach a chinntiú laistigh den leibhéal náisiúnta agus idirnáisiúnta.</t>
    </r>
  </si>
  <si>
    <r>
      <rPr>
        <sz val="11"/>
        <color rgb="FF000000"/>
        <rFont val="Calibri"/>
        <family val="2"/>
      </rPr>
      <t>D.3.2 Líonra tuairiscithe agus prótacail sa tír</t>
    </r>
  </si>
  <si>
    <r>
      <rPr>
        <sz val="11"/>
        <color rgb="FF000000"/>
        <rFont val="Calibri"/>
        <family val="2"/>
      </rPr>
      <t>Tá feidhmeanna agus oibríochtaí Phointí Comhtheagmhála Náisiúnta RSI i bhfeidhm mar atá sainithe ag RSI (2005).</t>
    </r>
  </si>
  <si>
    <r>
      <rPr>
        <sz val="11"/>
        <color rgb="FF000000"/>
        <rFont val="Calibri"/>
        <family val="2"/>
      </rPr>
      <t>Tá líonraí agus prótacail tuairiscithe i bhfeidhm.</t>
    </r>
  </si>
  <si>
    <r>
      <rPr>
        <sz val="11"/>
        <color rgb="FF000000"/>
        <rFont val="Calibri"/>
        <family val="2"/>
      </rPr>
      <t xml:space="preserve">D.4.1 Tá acmhainní daonna ar fáil chun riachtanais lárnacha acmhainneachtaí RSI a chur chun feidhme </t>
    </r>
  </si>
  <si>
    <r>
      <rPr>
        <sz val="11"/>
        <color rgb="FF000000"/>
        <rFont val="Calibri"/>
        <family val="2"/>
      </rPr>
      <t>Tá acmhainní daonna ar fáil chun riachtanais lárnacha acmhainneachtaí RSI a chur chun feidhme</t>
    </r>
  </si>
  <si>
    <r>
      <rPr>
        <sz val="11"/>
        <color theme="1" tint="0.49989318521683401"/>
        <rFont val="Calibri"/>
        <family val="2"/>
      </rPr>
      <t>D.4.2 Tá clár oiliúna eipidéimeolaíochta feidhmeach i bhfeidhm, mar shampla FETP</t>
    </r>
  </si>
  <si>
    <r>
      <rPr>
        <sz val="11"/>
        <color rgb="FF000000"/>
        <rFont val="Calibri"/>
        <family val="2"/>
      </rPr>
      <t>D.4.3 Straitéis don fhoireann oibre</t>
    </r>
  </si>
  <si>
    <r>
      <rPr>
        <sz val="11"/>
        <color rgb="FF000000"/>
        <rFont val="Calibri"/>
        <family val="2"/>
      </rPr>
      <t>Neartaítear scileanna agus inniúlachtaí phearsanra Sláinte Poiblí chun faireachas sláinte poiblí agus freagairt a chothú ag gach leibhéal den Chóras Sláinte.</t>
    </r>
  </si>
  <si>
    <r>
      <rPr>
        <b/>
        <sz val="16"/>
        <color rgb="FF000000"/>
        <rFont val="Calibri"/>
        <family val="2"/>
      </rPr>
      <t>Freagairt</t>
    </r>
  </si>
  <si>
    <r>
      <rPr>
        <sz val="11"/>
        <color rgb="FF000000"/>
        <rFont val="Calibri"/>
        <family val="2"/>
      </rPr>
      <t>R.1.1 Forbraítear agus cuirtear i bhfeidhm plean ullmhachta agus freagartha éigeandála sláinte poiblí ilghuaise</t>
    </r>
  </si>
  <si>
    <r>
      <rPr>
        <sz val="11"/>
        <color rgb="FF000000"/>
        <rFont val="Calibri"/>
        <family val="2"/>
      </rPr>
      <t>Forbraítear Plean Ullmhacht Éigeandála Sláinte Poiblí náisiúnta, déanfar é a nuashonrú nó a fhormhuiniú m.sh. Comhlacht Inniúil Náisiúnta.</t>
    </r>
  </si>
  <si>
    <r>
      <rPr>
        <sz val="11"/>
        <color rgb="FF000000"/>
        <rFont val="Calibri"/>
        <family val="2"/>
      </rPr>
      <t>Cuirtear an Plean um Ullmhúchán Éigeandála Sláinte Poiblí náisiúnta chun feidhme.</t>
    </r>
  </si>
  <si>
    <r>
      <rPr>
        <sz val="11"/>
        <color rgb="FF000000"/>
        <rFont val="Calibri"/>
        <family val="2"/>
      </rPr>
      <t>R.1.2 Déantar rioscaí agus acmhainní tosaíochta sláinte poiblí a mhapáil agus a úsáid.</t>
    </r>
  </si>
  <si>
    <r>
      <rPr>
        <sz val="11"/>
        <color rgb="FF000000"/>
        <rFont val="Calibri"/>
        <family val="2"/>
      </rPr>
      <t>Déantar rioscaí sláinte poiblí tosaíochta agus acmhainní a mhapáil agus a úsáid.</t>
    </r>
  </si>
  <si>
    <r>
      <rPr>
        <sz val="11"/>
        <color rgb="FF000000"/>
        <rFont val="Calibri"/>
        <family val="2"/>
      </rPr>
      <t>R.2.1 Cumas chun Oibríochtaí Éigeandála a Ghníomhachtú</t>
    </r>
  </si>
  <si>
    <r>
      <rPr>
        <sz val="11"/>
        <color rgb="FF000000"/>
        <rFont val="Calibri"/>
        <family val="2"/>
      </rPr>
      <t>Tá clár oibriúcháin éigeandála i bhfeidhm ina bhfuil Ionad Oibríochtaí Éigeandála, Nósanna Imeachta Oibríochtaí agus Pleananna, agus an cumas oibríochtaí éigeandála a ghníomhachtú.</t>
    </r>
  </si>
  <si>
    <r>
      <rPr>
        <sz val="11"/>
        <color rgb="FF000000"/>
        <rFont val="Calibri"/>
        <family val="2"/>
      </rPr>
      <t xml:space="preserve">R.2.2 Lárionad Nósanna Imeachta Oibríochtaí agus Pleananna </t>
    </r>
  </si>
  <si>
    <r>
      <rPr>
        <sz val="11"/>
        <color rgb="FF000000"/>
        <rFont val="Calibri"/>
        <family val="2"/>
      </rPr>
      <t>R.2.3 Clár Oibríochtaí Éigeandála</t>
    </r>
  </si>
  <si>
    <r>
      <rPr>
        <sz val="11"/>
        <color rgb="FF000000"/>
        <rFont val="Calibri"/>
        <family val="2"/>
      </rPr>
      <t>R.2.4 Cuirtear nósanna imeachta bainistíochta cáis chun feidhme i gcás guaiseacha ábhartha RSI.</t>
    </r>
  </si>
  <si>
    <r>
      <rPr>
        <sz val="11"/>
        <color rgb="FF000000"/>
        <rFont val="Calibri"/>
        <family val="2"/>
      </rPr>
      <t>Cuirtear nósanna imeachta bainistíochta cáis chun feidhme le haghaidh guaiseacha ábhartha RSI.</t>
    </r>
  </si>
  <si>
    <r>
      <rPr>
        <sz val="11"/>
        <color rgb="FF000000"/>
        <rFont val="Calibri"/>
        <family val="2"/>
      </rPr>
      <t>R.3.1 Tá Údaráis Sláinte Poiblí agus Slándála, (e.g. Forfheidhmiú an Dlí, Rialú Teorann, Custaim) nasctha lena chéile le linn teagmhais bhitheolaíoch faoi amhras nó dearbhaithe</t>
    </r>
  </si>
  <si>
    <r>
      <rPr>
        <sz val="11"/>
        <color rgb="FF000000"/>
        <rFont val="Calibri"/>
        <family val="2"/>
      </rPr>
      <t>Áirithíonn pleanáil ullmhúcháin comhoibriú tras-earnála agus róil agus freagrachtaí atá sainithe go soiléir do na páirtithe leasmhara uile.</t>
    </r>
  </si>
  <si>
    <r>
      <rPr>
        <sz val="11"/>
        <color rgb="FF000000"/>
        <rFont val="Calibri"/>
        <family val="2"/>
      </rPr>
      <t>R.4.1 Tá córas i bhfeidhm chun frithbhearta leighis a sheoladh agus a fháil le linn éigeandála sláinte poiblí</t>
    </r>
  </si>
  <si>
    <r>
      <rPr>
        <sz val="11"/>
        <color rgb="FF000000"/>
        <rFont val="Calibri"/>
        <family val="2"/>
      </rPr>
      <t>Tá nósanna imeachta i bhfeidhm chun frithbhearta leighis a sheoladh agus a fháil le linn éigeandála sláinte poiblí.</t>
    </r>
  </si>
  <si>
    <r>
      <rPr>
        <sz val="11"/>
        <color rgb="FF000000"/>
        <rFont val="Calibri"/>
        <family val="2"/>
      </rPr>
      <t>R.4.2 Tá córas i bhfeidhm chun pearsanra sláinte a sheoladh agus a fháil le linn éigeandála sláinte poiblí</t>
    </r>
  </si>
  <si>
    <r>
      <rPr>
        <sz val="11"/>
        <color rgb="FF000000"/>
        <rFont val="Calibri"/>
        <family val="2"/>
      </rPr>
      <t>I gcás freagróirí atá ag cabhrú le héigeandáil sláinte poiblí thar lear, tá prótacal i bhfeidhm d'aslonnú leighis.</t>
    </r>
  </si>
  <si>
    <r>
      <rPr>
        <sz val="11"/>
        <color rgb="FF000000"/>
        <rFont val="Calibri"/>
        <family val="2"/>
      </rPr>
      <t>R.5.1 Córais Cumarsáide Riosca (pleananna, sásraí, etc.)</t>
    </r>
  </si>
  <si>
    <r>
      <rPr>
        <sz val="11"/>
        <color rgb="FF000000"/>
        <rFont val="Calibri"/>
        <family val="2"/>
      </rPr>
      <t>Tá beartais agus nósanna imeachta cumarsáide curtha ar bun chun faisnéis a bhaineann le teagmhas ar ábhar ​​imní Sláinte Poiblí é a fhorbairt, a chomhordú agus a scaipeadh.</t>
    </r>
  </si>
  <si>
    <r>
      <rPr>
        <sz val="11"/>
        <color rgb="FF000000"/>
        <rFont val="Calibri"/>
        <family val="2"/>
      </rPr>
      <t>R.5.2 Cumarsáid agus Comhordú Inmheánach agus Comhpháirtíochta</t>
    </r>
  </si>
  <si>
    <r>
      <rPr>
        <sz val="11"/>
        <color rgb="FF000000"/>
        <rFont val="Calibri"/>
        <family val="2"/>
      </rPr>
      <t>Tá beartais agus nósanna imeachta cumarsáide curtha ar bun chun faisnéis a bhaineann le teagmhas ar ábhar ​​imní Sláinte Poiblí é a fhorbairt, a chomhordú agus a scaipeadh.</t>
    </r>
  </si>
  <si>
    <r>
      <rPr>
        <sz val="11"/>
        <color rgb="FF000000"/>
        <rFont val="Calibri"/>
        <family val="2"/>
      </rPr>
      <t>Tá nósanna imeachta curtha ar bun chun comhpháirtithe ábhartha uile an chórais sláinte a chomhordú, e.g. sláinte phoiblí, seirbhísí sláinte leighis agus meabhrach/iompraíochta.</t>
    </r>
  </si>
  <si>
    <r>
      <rPr>
        <sz val="11"/>
        <color rgb="FF000000"/>
        <rFont val="Calibri"/>
        <family val="2"/>
      </rPr>
      <t>Baineann comhordú le gníomhachtú líonraí tacaíochta, grúpaí comhairleacha, líonraí comhpháirtíochta agus cumarsáid</t>
    </r>
  </si>
  <si>
    <r>
      <rPr>
        <sz val="11"/>
        <color rgb="FF000000"/>
        <rFont val="Calibri"/>
        <family val="2"/>
      </rPr>
      <t>R.5.3 Cumarsáid Phoiblí</t>
    </r>
  </si>
  <si>
    <r>
      <rPr>
        <sz val="11"/>
        <color rgb="FF000000"/>
        <rFont val="Calibri"/>
        <family val="2"/>
      </rPr>
      <t>Scaiptear faisnéis a bhaineann le teagmhas ar an bpobal, chun an ráig a mhíniú, muinín a spreagadh agus an baol ionfhabhtaithe a íoslaghdú.</t>
    </r>
  </si>
  <si>
    <r>
      <rPr>
        <sz val="11"/>
        <color rgb="FF000000"/>
        <rFont val="Calibri"/>
        <family val="2"/>
      </rPr>
      <t>Cruthaítear príomhtheachtaireachtaí le haghaidh cumarsáide poiblí.</t>
    </r>
  </si>
  <si>
    <r>
      <rPr>
        <sz val="11"/>
        <color theme="1" tint="0.49989318521683401"/>
        <rFont val="Calibri"/>
        <family val="2"/>
      </rPr>
      <t>R.5.4 Rannpháirtíocht Cumarsáide le Pobail lena mbaineann</t>
    </r>
  </si>
  <si>
    <r>
      <rPr>
        <sz val="11"/>
        <color rgb="FF000000"/>
        <rFont val="Calibri"/>
        <family val="2"/>
      </rPr>
      <t>R.5.5 Éisteacht Dhinimiciúil agus Bainistíocht Ráflaí</t>
    </r>
  </si>
  <si>
    <r>
      <rPr>
        <sz val="11"/>
        <color rgb="FF000000"/>
        <rFont val="Calibri"/>
        <family val="2"/>
      </rPr>
      <t>San fhaisnéis don phobal áirítear tuiscintí an phobail maidir le riosca.</t>
    </r>
  </si>
  <si>
    <r>
      <rPr>
        <sz val="11"/>
        <color rgb="FF000000"/>
        <rFont val="Calibri"/>
        <family val="2"/>
      </rPr>
      <t>Cuirtear san áireamh an fhreagairt iompraíochta ionchasach (e.g. an méid imní a bhraitheann an pobal) sa phróiseas cinnteoireachta.</t>
    </r>
  </si>
  <si>
    <r>
      <rPr>
        <b/>
        <sz val="16"/>
        <color rgb="FF000000"/>
        <rFont val="Calibri"/>
        <family val="2"/>
      </rPr>
      <t>Guaiseacha agus Pointí Iontrála eile a bhaineann le RSI (P.I.)</t>
    </r>
  </si>
  <si>
    <r>
      <rPr>
        <sz val="11"/>
        <color rgb="FF000000"/>
        <rFont val="Calibri"/>
        <family val="2"/>
      </rPr>
      <t>P.I.1 Tá inniúlachtaí rialta curtha ar bun ag P.I.</t>
    </r>
  </si>
  <si>
    <r>
      <rPr>
        <sz val="11"/>
        <color rgb="FF000000"/>
        <rFont val="Calibri"/>
        <family val="2"/>
      </rPr>
      <t>Comhlíontar oibleagáidí SRI maidir le Pointí Iontrála.</t>
    </r>
  </si>
  <si>
    <r>
      <rPr>
        <sz val="11"/>
        <color rgb="FF000000"/>
        <rFont val="Calibri"/>
        <family val="2"/>
      </rPr>
      <t>P.I.2  Freagairt Éifeachtach ar Shláinte Phoiblí ag Pointí Iontrála</t>
    </r>
  </si>
  <si>
    <r>
      <rPr>
        <sz val="11"/>
        <color rgb="FF000000"/>
        <rFont val="Calibri"/>
        <family val="2"/>
      </rPr>
      <t>Tá Freagairt Éifeachtach do Shláinte Phoiblí ag Pointí Iontrála curtha ar bun de réir RSI.</t>
    </r>
  </si>
  <si>
    <r>
      <rPr>
        <sz val="11"/>
        <color rgb="FF000000"/>
        <rFont val="Calibri"/>
        <family val="2"/>
      </rPr>
      <t>CE. 1 Tá sásraí curtha ar bun agus feidhmíonn siad maidir le teagmhais nó éigeandálaí ceimiceacha a bhrath agus maidir le freagairt dóibh.</t>
    </r>
  </si>
  <si>
    <r>
      <rPr>
        <sz val="11"/>
        <color rgb="FF000000"/>
        <rFont val="Calibri"/>
        <family val="2"/>
      </rPr>
      <t>Tá pleananna ullmhachta i bhfeidhm do theagmhais a bhaineann le guaiseacha bitheolaíocha, arna bhforbairt go comhpháirteach ag earnálacha Sláinte Poiblí agus neamh-shláinte, amhail cosaint shibhialta, rialú teorann agus custaim.</t>
    </r>
  </si>
  <si>
    <r>
      <rPr>
        <sz val="11"/>
        <color theme="1" tint="0.49989318521683401"/>
        <rFont val="Calibri"/>
        <family val="2"/>
      </rPr>
      <t>CE.2 Tá timpeallacht chumasaithe i bhfeidhm le haghaidh bainistithe ar theagmhais cheimiceacha</t>
    </r>
  </si>
  <si>
    <r>
      <rPr>
        <sz val="11"/>
        <color theme="1" tint="0.49989318521683401"/>
        <rFont val="Calibri"/>
        <family val="2"/>
      </rPr>
      <t>RE.1 Tá sásraí curtha ar bun chun éigeandálaí raideolaíocha agus núicléacha a bhrath agus chun freagairt dóibh agus feidhmíonn siad.</t>
    </r>
  </si>
  <si>
    <r>
      <rPr>
        <sz val="11"/>
        <color theme="1" tint="0.49989318521683401"/>
        <rFont val="Calibri"/>
        <family val="2"/>
      </rPr>
      <t>RE.2 Tá timpeallacht chumasúcháin i bhfeidhm chun bainistíocht a dhéanamh ar Éigeandálaí Radaíochta</t>
    </r>
  </si>
  <si>
    <t>D1-36</t>
  </si>
  <si>
    <t>D1-31</t>
  </si>
  <si>
    <t>D5-28</t>
  </si>
  <si>
    <t>D5-27</t>
  </si>
  <si>
    <t>D1-26</t>
  </si>
  <si>
    <t>D1-38</t>
  </si>
  <si>
    <t>D3-12</t>
  </si>
  <si>
    <t>D3-14</t>
  </si>
  <si>
    <t>D3-16</t>
  </si>
  <si>
    <t>D3-29</t>
  </si>
  <si>
    <t>D3-30</t>
  </si>
  <si>
    <t>D3-26</t>
  </si>
  <si>
    <t>D3-25</t>
  </si>
  <si>
    <t>D3-31</t>
  </si>
  <si>
    <t>D3-14</t>
  </si>
  <si>
    <t>D5-40</t>
  </si>
  <si>
    <t>D3-30</t>
  </si>
  <si>
    <t>D1-63</t>
  </si>
  <si>
    <t>D2-12</t>
  </si>
  <si>
    <t>D1-14</t>
  </si>
  <si>
    <t>D1-15</t>
  </si>
  <si>
    <t>D1-30</t>
  </si>
  <si>
    <t>D5-14</t>
  </si>
  <si>
    <t>D5-50</t>
  </si>
  <si>
    <t>D1-25</t>
  </si>
  <si>
    <t>D5-26</t>
  </si>
  <si>
    <t>D5-31</t>
  </si>
  <si>
    <t>D1-43</t>
  </si>
  <si>
    <t>D1-43</t>
  </si>
  <si>
    <t>D5-19</t>
  </si>
  <si>
    <t>D5-21</t>
  </si>
  <si>
    <t>D1-54</t>
  </si>
  <si>
    <t>D1-56</t>
  </si>
  <si>
    <t>D1-59</t>
  </si>
  <si>
    <t>D5-23</t>
  </si>
  <si>
    <t>D1-64</t>
  </si>
  <si>
    <t>D5-49</t>
  </si>
  <si>
    <t>D1-34</t>
  </si>
  <si>
    <r>
      <rPr>
        <b/>
        <sz val="18"/>
        <color rgb="FFFFFFFF"/>
        <rFont val="Calibri"/>
        <family val="2"/>
      </rPr>
      <t>Forbhreathnú ar TBT agus TCT</t>
    </r>
  </si>
  <si>
    <r>
      <rPr>
        <b/>
        <sz val="11"/>
        <color rgb="FFFFFFFF"/>
        <rFont val="Calibri"/>
        <family val="2"/>
      </rPr>
      <t>D1: Ullmhúcháin réamh-theagmhais agus rialachas</t>
    </r>
  </si>
  <si>
    <r>
      <rPr>
        <b/>
        <sz val="11"/>
        <color rgb="FF000000"/>
        <rFont val="Calibri"/>
        <family val="2"/>
      </rPr>
      <t>TBT</t>
    </r>
  </si>
  <si>
    <r>
      <rPr>
        <b/>
        <sz val="11"/>
        <color rgb="FF000000"/>
        <rFont val="Calibri"/>
        <family val="2"/>
      </rPr>
      <t>TCT</t>
    </r>
  </si>
  <si>
    <r>
      <rPr>
        <sz val="11"/>
        <color rgb="FF000000"/>
        <rFont val="Calibri"/>
        <family val="2"/>
      </rPr>
      <t>1 Tá ullmhacht éigeandála comhtháite i straitéisí sláinte náisiúnta, i maoiniú agus i bpleananna.</t>
    </r>
  </si>
  <si>
    <r>
      <rPr>
        <sz val="11"/>
        <color rgb="FF000000"/>
        <rFont val="Calibri"/>
        <family val="2"/>
      </rPr>
      <t>2 I measc na mbeartas agus na reachtaíochta bainistíochta riosca éigeandála ilearnála tá bagairtí Sláinte Poiblí.</t>
    </r>
  </si>
  <si>
    <r>
      <rPr>
        <sz val="11"/>
        <color rgb="FF000000"/>
        <rFont val="Calibri"/>
        <family val="2"/>
      </rPr>
      <t>3 Forbraítear Plean Ullmhachta Éigeandála Sláinte Poiblí náisiúnta, déantar é a nuashonrú nó a fhormhuiniú ag e.g. Comhlacht Inniúil Náisiúnta.</t>
    </r>
  </si>
  <si>
    <r>
      <rPr>
        <sz val="11"/>
        <color rgb="FF000000"/>
        <rFont val="Calibri"/>
        <family val="2"/>
      </rPr>
      <t>3.1. Cuirtear an Plean um Ullmhúchán Éigeandála Sláinte Poiblí náisiúnta chun feidhme.</t>
    </r>
  </si>
  <si>
    <r>
      <rPr>
        <sz val="11"/>
        <color rgb="FF000000"/>
        <rFont val="Calibri"/>
        <family val="2"/>
      </rPr>
      <t>3.2 Tá na pleananna ullmhachta solúbtha agus éasca a oiriúnú.</t>
    </r>
  </si>
  <si>
    <r>
      <rPr>
        <sz val="11"/>
        <color rgb="FF000000"/>
        <rFont val="Calibri"/>
        <family val="2"/>
      </rPr>
      <t>3.3 Áirítear ar an bpleanáil ullmhachta ullmhacht an phobail chun ullmhú do theagmhais sláinte poiblí, chun seasamh ina gcoinne, agus chun teacht chucu féin tar éis teagmhas sláinte poiblí.</t>
    </r>
  </si>
  <si>
    <r>
      <rPr>
        <sz val="11"/>
        <color rgb="FF000000"/>
        <rFont val="Calibri"/>
        <family val="2"/>
      </rPr>
      <t>4 Áirítear ar phleanáil ullmhachta, féinmheasúnú, a bhaineann le bearnaí agus réitigh fhéideartha, cumas acmhainní daonna, agus páirtithe náisiúnta ábhartha a shainaithint.</t>
    </r>
  </si>
  <si>
    <r>
      <rPr>
        <sz val="11"/>
        <color rgb="FF000000"/>
        <rFont val="Calibri"/>
        <family val="2"/>
      </rPr>
      <t xml:space="preserve">4.1 Comhtháthaítear an féinmheasúnú seo sa sásra straitéiseach, pleanála agus airgeadais atá ann faoi láthair. </t>
    </r>
  </si>
  <si>
    <r>
      <rPr>
        <sz val="11"/>
        <color rgb="FF000000"/>
        <rFont val="Calibri"/>
        <family val="2"/>
      </rPr>
      <t>5 Áirítear ar phleanáil ullmhachta measúnú agus neartú a dhéanamh ar inniúlachtaí atá ann cheana (struchtúir/seirbhísí, trealamh foirne, pleananna scríofa ullmhachta, nósanna imeachta oibríochta caighdeánacha).</t>
    </r>
  </si>
  <si>
    <r>
      <rPr>
        <sz val="11"/>
        <color rgb="FF000000"/>
        <rFont val="Calibri"/>
        <family val="2"/>
      </rPr>
      <t>5.1 I measc na bpleananna ullmhachta tá straitéis tógála cumais.</t>
    </r>
  </si>
  <si>
    <r>
      <rPr>
        <sz val="11"/>
        <color rgb="FF000000"/>
        <rFont val="Calibri"/>
        <family val="2"/>
      </rPr>
      <t>5.2 Tagann an córas ullmhachta agus freagartha d'éigeandálaí sláinte poiblí (lena n-áirítear galair theagmhálacha) le dea-chleachtais AE.</t>
    </r>
  </si>
  <si>
    <r>
      <rPr>
        <sz val="11"/>
        <color rgb="FF000000"/>
        <rFont val="Calibri"/>
        <family val="2"/>
      </rPr>
      <t>5.3 Tá pleananna paindéimeacha comhsheasmhach le treoir idirnáisiúnta atá ar fáil (e.g. EDS agus AE).</t>
    </r>
  </si>
  <si>
    <r>
      <rPr>
        <sz val="11"/>
        <color rgb="FF000000"/>
        <rFont val="Calibri"/>
        <family val="2"/>
      </rPr>
      <t>Áirítear ar phleanáil ullmhachta</t>
    </r>
    <r>
      <rPr>
        <sz val="11"/>
        <color rgb="FF000000"/>
        <rFont val="Calibri"/>
        <family val="2"/>
      </rPr>
      <t xml:space="preserve"> </t>
    </r>
    <r>
      <rPr>
        <sz val="11"/>
        <color rgb="FF000000"/>
        <rFont val="Calibri"/>
        <family val="2"/>
      </rPr>
      <t>frithbhearta leighis cuí chun sláinte daonra na mBallstát a chosaint.</t>
    </r>
  </si>
  <si>
    <r>
      <rPr>
        <sz val="11"/>
        <color rgb="FF000000"/>
        <rFont val="Calibri"/>
        <family val="2"/>
      </rPr>
      <t>6.1 Áirítear ar phleanáil ullmhachta soláthraithe a shainaithint maidir le frithbhearta leighis, lena n-áirítear cumas seachadta agus am.</t>
    </r>
  </si>
  <si>
    <r>
      <rPr>
        <sz val="11"/>
        <color rgb="FF000000"/>
        <rFont val="Calibri"/>
        <family val="2"/>
      </rPr>
      <t>7 Áirithíonn pleanáil ullmhachta comhoibriú trasearnála agus róil agus freagrachtaí atá sainithe go soiléir do na páirtithe leasmhara ar fad.</t>
    </r>
  </si>
  <si>
    <r>
      <rPr>
        <sz val="11"/>
        <color rgb="FF000000"/>
        <rFont val="Calibri"/>
        <family val="2"/>
      </rPr>
      <t>7.1 Tá córas uile-rialtais (i.e. líonraí foirmiúla agus neamhfhoirmeálta) bithshábháilteachta agus bithshlándála i bhfeidhm d'áiseanna daonna, ainmhithe agus talmhaíochta.</t>
    </r>
  </si>
  <si>
    <r>
      <rPr>
        <sz val="11"/>
        <color rgb="FF000000"/>
        <rFont val="Calibri"/>
        <family val="2"/>
      </rPr>
      <t>7.2 Tá comhordú, ordú agus rialú il-earnála agus ilpháirtithe leasmhara bunaithe ar bhonneagar bunaithe.</t>
    </r>
  </si>
  <si>
    <r>
      <rPr>
        <sz val="11"/>
        <color rgb="FF000000"/>
        <rFont val="Calibri"/>
        <family val="2"/>
      </rPr>
      <t>7.3 Déantar neartú leanúnach ar chomhordú, ordú agus rialú il-earnála agus ilpháirtithe leasmhara le linn an phróisis phleanála.</t>
    </r>
  </si>
  <si>
    <r>
      <rPr>
        <sz val="11"/>
        <color rgb="FF000000"/>
        <rFont val="Calibri"/>
        <family val="2"/>
      </rPr>
      <t>7.4 Áirítear leis an bpleanáil ullmhachta an cumas chun tacú le hoibríochtaí ag na leibhéil freagartha idirmheánaí agus pobail/ bunfhreagartha le linn éigeandála sláinte poiblí.</t>
    </r>
  </si>
  <si>
    <r>
      <rPr>
        <sz val="11"/>
        <color rgb="FF000000"/>
        <rFont val="Calibri"/>
        <family val="2"/>
      </rPr>
      <t>8 Déantar rioscaí agus acmhainní tosaíochta sláinte poiblí a mhapáil agus a úsáid.</t>
    </r>
  </si>
  <si>
    <r>
      <rPr>
        <sz val="11"/>
        <color rgb="FF000000"/>
        <rFont val="Calibri"/>
        <family val="2"/>
      </rPr>
      <t>8.1 Cuirtear chun feidhme maoirseacht frithmhiocróbán (sraith straitéisí comhordaithe chun feabhas a chur ar úsáid leigheasanna frithmhiocróbán).</t>
    </r>
  </si>
  <si>
    <r>
      <rPr>
        <sz val="11"/>
        <color rgb="FF000000"/>
        <rFont val="Calibri"/>
        <family val="2"/>
      </rPr>
      <t xml:space="preserve">8.2 Áirítear ar ullmhacht: an cumas chun ráigeanna a chosc, a bhrath agus a bhainistiú, le linn sreabhadh mór tobann imirceach. </t>
    </r>
  </si>
  <si>
    <r>
      <rPr>
        <sz val="11"/>
        <color rgb="FF000000"/>
        <rFont val="Calibri"/>
        <family val="2"/>
      </rPr>
      <t>9 Tá creat náisiúnta ar leith i bhfeidhm do bhagairtí tosaíochta (amhail fliú paindéime) i ngach earnáil.</t>
    </r>
  </si>
  <si>
    <r>
      <rPr>
        <sz val="11"/>
        <color rgb="FF000000"/>
        <rFont val="Calibri"/>
        <family val="2"/>
      </rPr>
      <t>9.1 Tá pleananna ullmhachta i bhfeidhm do theagmhais a bhaineann le guaiseacha bitheolaíocha, arna bhforbairt go comhpháirteach ag earnálacha Sláinte Poiblí agus neamh-shláinte, amhail cosaint shibhialta, rialú teorann agus custaim.</t>
    </r>
  </si>
  <si>
    <r>
      <rPr>
        <sz val="11"/>
        <color rgb="FF000000"/>
        <rFont val="Calibri"/>
        <family val="2"/>
      </rPr>
      <t>9.2 Maidir le hullmhacht phaindéimeach, tá pleanáil láidir agus comhordú trasrialtais ríthábhachtach agus tá an Roinn Sláinte á stiúradh.</t>
    </r>
  </si>
  <si>
    <r>
      <rPr>
        <sz val="11"/>
        <color rgb="FF000000"/>
        <rFont val="Calibri"/>
        <family val="2"/>
      </rPr>
      <t>10 Tá ullmhacht bunaithe i líonraí náisiúnta agus réigiúnacha.</t>
    </r>
  </si>
  <si>
    <r>
      <rPr>
        <sz val="11"/>
        <color rgb="FF000000"/>
        <rFont val="Calibri"/>
        <family val="2"/>
      </rPr>
      <t>11 Tá comhoibriú idir tíortha i bhfeidhm chun ardleibhéil ullmhachta a chothabháil.</t>
    </r>
  </si>
  <si>
    <r>
      <rPr>
        <sz val="11"/>
        <color rgb="FF000000"/>
        <rFont val="Calibri"/>
        <family val="2"/>
      </rPr>
      <t>12 Tá feidhmeanna agus oibríochtaí Phointí Comhtheagmhála Náisiúnta RSI i bhfeidhm mar atá sainithe ag RSI (2005).</t>
    </r>
  </si>
  <si>
    <r>
      <rPr>
        <sz val="11"/>
        <color rgb="FF000000"/>
        <rFont val="Calibri"/>
        <family val="2"/>
      </rPr>
      <t>13 Tá beartais agus nósanna imeachta cumarsáide curtha ar bun chun faisnéis a bhaineann le teagmhas ar ábhar ​​imní Sláinte Poiblí é a fhorbairt, a chomhordú agus a scaipeadh.</t>
    </r>
  </si>
  <si>
    <r>
      <rPr>
        <sz val="11"/>
        <color rgb="FF000000"/>
        <rFont val="Calibri"/>
        <family val="2"/>
      </rPr>
      <t>13.1 Cinntíonn straitéis cumarsáide cumarsáid thráthúil agus éifeachtach roimh agus le linn teagmhais.</t>
    </r>
  </si>
  <si>
    <r>
      <rPr>
        <sz val="11"/>
        <color rgb="FF000000"/>
        <rFont val="Calibri"/>
        <family val="2"/>
      </rPr>
      <t>13.2 Áirítear leis an straitéis cumarsáide cur chuige an mhéadaithe.</t>
    </r>
  </si>
  <si>
    <r>
      <rPr>
        <sz val="11"/>
        <color rgb="FF000000"/>
        <rFont val="Calibri"/>
        <family val="2"/>
      </rPr>
      <t>13.3 Tá pleananna cumarsáide éigeandála fós solúbtha agus cothrom le dáta de réir mar is gá.</t>
    </r>
  </si>
  <si>
    <r>
      <rPr>
        <sz val="11"/>
        <color rgb="FF000000"/>
        <rFont val="Calibri"/>
        <family val="2"/>
      </rPr>
      <t>13.4 Tá pleananna cumarsáide éigeandála pragmatach agus simplí a chur chun feidhme.</t>
    </r>
  </si>
  <si>
    <r>
      <rPr>
        <sz val="11"/>
        <color rgb="FF000000"/>
        <rFont val="Calibri"/>
        <family val="2"/>
      </rPr>
      <t>13.5 Déantar tástáil ar phleananna cumarsáide éigeandála.</t>
    </r>
  </si>
  <si>
    <r>
      <rPr>
        <sz val="11"/>
        <color rgb="FF000000"/>
        <rFont val="Calibri"/>
        <family val="2"/>
      </rPr>
      <t>13.6 Áirítear ar phleananna cumarsáide éigeandála an fhéidearthacht go dtarraingíonn teagmhais áirithe níos mó airde ó na meáin.</t>
    </r>
  </si>
  <si>
    <r>
      <rPr>
        <sz val="11"/>
        <color rgb="FF000000"/>
        <rFont val="Calibri"/>
        <family val="2"/>
      </rPr>
      <t>13.7 Áirítear ar phleananna cumarsáide éigeandála go bhféadfadh éileamh níos mó teacht ón bpobal chun faisnéis a fháil de bharr teagmhas áirithe.</t>
    </r>
  </si>
  <si>
    <r>
      <rPr>
        <sz val="11"/>
        <color rgb="FF000000"/>
        <rFont val="Calibri"/>
        <family val="2"/>
      </rPr>
      <t>13.8 Bunaítear bealaí cumarsáide ilriosca (e.g láithreán gréasáin, ríomhphost, línte teileafóin faoi leith d’ábhar áirithe).</t>
    </r>
  </si>
  <si>
    <r>
      <rPr>
        <sz val="11"/>
        <color rgb="FF000000"/>
        <rFont val="Calibri"/>
        <family val="2"/>
      </rPr>
      <t>13.9 Soláthraítear faisnéis agus treoir thráthúil faoi theagmhas ​​do ghairmithe sláinte agus do ghairmithe eile, ionas gur féidir leo freagairt chuí a thabhairt don phobal.</t>
    </r>
  </si>
  <si>
    <r>
      <rPr>
        <b/>
        <sz val="11"/>
        <color rgb="FFFFFFFF"/>
        <rFont val="Calibri"/>
        <family val="2"/>
      </rPr>
      <t>D2: Acmhainní: lucht oibre oilte</t>
    </r>
  </si>
  <si>
    <r>
      <rPr>
        <b/>
        <sz val="11"/>
        <color rgb="FF000000"/>
        <rFont val="Calibri"/>
        <family val="2"/>
      </rPr>
      <t>TBT</t>
    </r>
  </si>
  <si>
    <r>
      <rPr>
        <b/>
        <sz val="11"/>
        <color rgb="FF000000"/>
        <rFont val="Calibri"/>
        <family val="2"/>
      </rPr>
      <t>TCT</t>
    </r>
  </si>
  <si>
    <r>
      <rPr>
        <sz val="11"/>
        <color rgb="FF000000"/>
        <rFont val="Calibri"/>
        <family val="2"/>
      </rPr>
      <t>Tá scileanna agus inniúlachtaí phearsanra Sláinte Poiblí leordhóthanach chun faireachas sláinte poiblí agus freagairt a chothú ar gach leibhéal den Chóras Sláinte.</t>
    </r>
  </si>
  <si>
    <r>
      <rPr>
        <sz val="11"/>
        <color rgb="FF000000"/>
        <rFont val="Calibri"/>
        <family val="2"/>
      </rPr>
      <t xml:space="preserve">2 Tá acmhainní daonna ar fáil chun riachtanais lárnacha acmhainneachtaí RSI a chur chun feidhme </t>
    </r>
  </si>
  <si>
    <r>
      <rPr>
        <sz val="11"/>
        <color rgb="FF000000"/>
        <rFont val="Calibri"/>
        <family val="2"/>
      </rPr>
      <t>3 Áiritheofar foireann oibre sláinte poiblí inniúil ar mhaithe le leanúnachas seirbhísí sláinte.</t>
    </r>
  </si>
  <si>
    <r>
      <rPr>
        <sz val="11"/>
        <color rgb="FF000000"/>
        <rFont val="Calibri"/>
        <family val="2"/>
      </rPr>
      <t>4 Tacaítear le hoideachas, le hoiliúint agus le freachnaimh ar leibhéal straitéiseach agus oibríochtúil eagraíochta.</t>
    </r>
  </si>
  <si>
    <r>
      <rPr>
        <sz val="11"/>
        <color rgb="FF000000"/>
        <rFont val="Calibri"/>
        <family val="2"/>
      </rPr>
      <t>4.1 Tá oideachas, oiliúint agus freachnaimh mar chuid de ghníomhaíochtaí pleanála ullmhachta na heagraíochta.</t>
    </r>
  </si>
  <si>
    <r>
      <rPr>
        <sz val="11"/>
        <color rgb="FF000000"/>
        <rFont val="Calibri"/>
        <family val="2"/>
      </rPr>
      <t>5 Déantar an leibhéal ullmhachta a mheas trí fhreachnaimh ionsamhlúcháin.</t>
    </r>
  </si>
  <si>
    <r>
      <rPr>
        <sz val="11"/>
        <color rgb="FF000000"/>
        <rFont val="Calibri"/>
        <family val="2"/>
      </rPr>
      <t>5.1 Tá eagraíochtaí comhpháirtíochta ábhartha páirteach i bhfreachnaimh chun tuiscint a fháil ar phleananna freagartha a chéile.</t>
    </r>
  </si>
  <si>
    <r>
      <rPr>
        <sz val="11"/>
        <color rgb="FF000000"/>
        <rFont val="Calibri"/>
        <family val="2"/>
      </rPr>
      <t>6 Úsáidtear oiliúint, freachnaimh agus athbhreithnithe teagmhais chun nósanna imeachta bainistíochta riosca a thuiscint agus a fheabhsú agus chun Inniúlachtaí a neartú.</t>
    </r>
  </si>
  <si>
    <r>
      <rPr>
        <sz val="11"/>
        <color rgb="FF000000"/>
        <rFont val="Calibri"/>
        <family val="2"/>
      </rPr>
      <t>6.1 Tá freachnaimh bunaithe ar scéal agus atá oiriúnaithe don suíomh (e.g. áitiúil, réigiúnach, náisiúnta, agus idirnáisiúnta).</t>
    </r>
  </si>
  <si>
    <r>
      <rPr>
        <sz val="11"/>
        <color rgb="FF000000"/>
        <rFont val="Calibri"/>
        <family val="2"/>
      </rPr>
      <t>6.2 D’fhonn freachnamh ionsamhlúcháin rathúil a dhéanamh, tugtar sainordú soiléir don ghrúpa pleanála agus tugtar an t-údarás dóibh an cleachtadh a phleanáil, a chur i gcrích agus a mheas.</t>
    </r>
  </si>
  <si>
    <r>
      <rPr>
        <sz val="11"/>
        <color rgb="FF000000"/>
        <rFont val="Calibri"/>
        <family val="2"/>
      </rPr>
      <t>6.3 Is é is cuspóir d’fhreachnamh ionsamhlúcháin réimsí a shainaithint le haghaidh feabhsúcháin.</t>
    </r>
  </si>
  <si>
    <r>
      <rPr>
        <sz val="11"/>
        <color rgb="FF000000"/>
        <rFont val="Calibri"/>
        <family val="2"/>
      </rPr>
      <t>7 Déantar freachnaimh chun feidhmiúlacht iarbhír na n-inniúlachtaí lárnacha RSI a thástáil.</t>
    </r>
  </si>
  <si>
    <r>
      <rPr>
        <sz val="11"/>
        <color rgb="FF000000"/>
        <rFont val="Calibri"/>
        <family val="2"/>
      </rPr>
      <t>8 Déantar measúnú ar aidhmeanna agus cuspóirí tosaigh oideachais, oiliúna agus freachnamh ionsamhlúcháin agus déantar na ceachtanna a foghlaimíodh a dhoiciméadú i dtuarascáil.</t>
    </r>
  </si>
  <si>
    <r>
      <rPr>
        <b/>
        <sz val="11"/>
        <color rgb="FFFFFFFF"/>
        <rFont val="Calibri"/>
        <family val="2"/>
      </rPr>
      <t>D3: Cumas tacaíochta: faireachas</t>
    </r>
  </si>
  <si>
    <r>
      <rPr>
        <b/>
        <sz val="11"/>
        <color rgb="FF000000"/>
        <rFont val="Calibri"/>
        <family val="2"/>
      </rPr>
      <t>TBT</t>
    </r>
  </si>
  <si>
    <r>
      <rPr>
        <b/>
        <sz val="11"/>
        <color rgb="FF000000"/>
        <rFont val="Calibri"/>
        <family val="2"/>
      </rPr>
      <t>TCT</t>
    </r>
  </si>
  <si>
    <r>
      <rPr>
        <sz val="11"/>
        <color rgb="FF000000"/>
        <rFont val="Calibri"/>
        <family val="2"/>
      </rPr>
      <t>1 Tá córas faireachais bunaithe ar tháscairí i bhfeidhm.</t>
    </r>
  </si>
  <si>
    <r>
      <rPr>
        <sz val="11"/>
        <color rgb="FF000000"/>
        <rFont val="Calibri"/>
        <family val="2"/>
      </rPr>
      <t>1.1 Déantar na táscairí sin a shainmhíniú i bprótacail le bearta iardain tráthúla a chumasú.</t>
    </r>
  </si>
  <si>
    <r>
      <rPr>
        <sz val="11"/>
        <color rgb="FF000000"/>
        <rFont val="Calibri"/>
        <family val="2"/>
      </rPr>
      <t xml:space="preserve">2 Tá córas faisnéise eipidéime </t>
    </r>
    <r>
      <rPr>
        <sz val="11"/>
        <color rgb="FF000000"/>
        <rFont val="Calibri"/>
        <family val="2"/>
      </rPr>
      <t>i bhfeidhm.</t>
    </r>
  </si>
  <si>
    <r>
      <rPr>
        <sz val="11"/>
        <color rgb="FF000000"/>
        <rFont val="Calibri"/>
        <family val="2"/>
      </rPr>
      <t>2.1 Déantar teagmhais ar cúis imní iad maidir le Sláinte Phoiblí a shainmhíniú i bprótacail, le bearta iardain tráthúla a chumasú.</t>
    </r>
  </si>
  <si>
    <r>
      <rPr>
        <sz val="11"/>
        <color rgb="FF000000"/>
        <rFont val="Calibri"/>
        <family val="2"/>
      </rPr>
      <t>2.2 Soláthraíonn an córas faireachais tuairisciú fíor-ama ar shonraí faireachais.</t>
    </r>
  </si>
  <si>
    <r>
      <rPr>
        <sz val="11"/>
        <color rgb="FF000000"/>
        <rFont val="Calibri"/>
        <family val="2"/>
      </rPr>
      <t>2.3 Tá an córas faireachais íogair agus solúbtha, chun cásanna nó teagmhais thosaigh a bhrath.</t>
    </r>
  </si>
  <si>
    <r>
      <rPr>
        <sz val="11"/>
        <color rgb="FF000000"/>
        <rFont val="Calibri"/>
        <family val="2"/>
      </rPr>
      <t xml:space="preserve">2.4 Faigheann an córas faireachais faisnéis ó réimse leathan acmhainní éagsúla agus iontaofa. </t>
    </r>
  </si>
  <si>
    <r>
      <rPr>
        <sz val="11"/>
        <color rgb="FF000000"/>
        <rFont val="Calibri"/>
        <family val="2"/>
      </rPr>
      <t>2.5 Áirítear ar an líonra faireachais faisnéis ó chórais faireachais tréidliachta.</t>
    </r>
  </si>
  <si>
    <r>
      <rPr>
        <sz val="11"/>
        <color rgb="FF000000"/>
        <rFont val="Calibri"/>
        <family val="2"/>
      </rPr>
      <t>2.6 Áirítear ar an líonra faireachais faisnéis ó chórais faireachais feithideolaíocha.</t>
    </r>
  </si>
  <si>
    <r>
      <rPr>
        <sz val="11"/>
        <color rgb="FF000000"/>
        <rFont val="Calibri"/>
        <family val="2"/>
      </rPr>
      <t>2.7 Áirítear ar an líonra faireachais faisnéis ó chórais faireachais comhshaoil.</t>
    </r>
  </si>
  <si>
    <r>
      <rPr>
        <sz val="11"/>
        <color rgb="FF000000"/>
        <rFont val="Calibri"/>
        <family val="2"/>
      </rPr>
      <t>2.8 Áirítear ar an líonra faireachais faisnéis ó chórais faireachais meitéareolaíochta.</t>
    </r>
  </si>
  <si>
    <r>
      <rPr>
        <sz val="11"/>
        <color rgb="FF000000"/>
        <rFont val="Calibri"/>
        <family val="2"/>
      </rPr>
      <t>2.9 Áirítear ar an líonra faireachais faisnéis ó chórais faireachais micribhitheolaíochta.</t>
    </r>
  </si>
  <si>
    <r>
      <rPr>
        <sz val="11"/>
        <color rgb="FF000000"/>
        <rFont val="Calibri"/>
        <family val="2"/>
      </rPr>
      <t>3 Gineann an córas faireachais comhartha luathrabhaidh de theagmhas féideartha ar ábhar imní Sláinte Poiblí é.</t>
    </r>
  </si>
  <si>
    <r>
      <rPr>
        <sz val="11"/>
        <color rgb="FF000000"/>
        <rFont val="Calibri"/>
        <family val="2"/>
      </rPr>
      <t xml:space="preserve">4 Bunaítear rannpháirtíocht i líonraí faireachais AE. </t>
    </r>
  </si>
  <si>
    <r>
      <rPr>
        <sz val="11"/>
        <color rgb="FF000000"/>
        <rFont val="Calibri"/>
        <family val="2"/>
      </rPr>
      <t>5 Comhlíonann an córas faireachais caighdeáin AE agus EDS maidir le sonraí eipidéimeolaíocha i ndáil le gach galar faoi fhaireachas AE, a sainmhínithe cáis agus prótacail tuairiscithe.</t>
    </r>
  </si>
  <si>
    <r>
      <rPr>
        <sz val="11"/>
        <color rgb="FF000000"/>
        <rFont val="Calibri"/>
        <family val="2"/>
      </rPr>
      <t>6 Tuairiscítear go córasach agus go rialta na sonraí faireachais do na hearnálacha agus na páirtithe leasmhara ábhartha.</t>
    </r>
  </si>
  <si>
    <r>
      <rPr>
        <sz val="11"/>
        <color rgb="FF000000"/>
        <rFont val="Calibri"/>
        <family val="2"/>
      </rPr>
      <t>6.1 Tá na córais faireachais ábhartha uile comhtháite i ngréasán a mhalartóidh faisnéis go seasta.</t>
    </r>
  </si>
  <si>
    <r>
      <rPr>
        <sz val="11"/>
        <color rgb="FF000000"/>
        <rFont val="Calibri"/>
        <family val="2"/>
      </rPr>
      <t>6.2 Tá líonraí agus prótacail tuairiscithe i bhfeidhm.</t>
    </r>
  </si>
  <si>
    <r>
      <rPr>
        <sz val="11"/>
        <color rgb="FF000000"/>
        <rFont val="Calibri"/>
        <family val="2"/>
      </rPr>
      <t>6.3 Tá an córas faireachais in ann an fhaisnéis is gá a sholáthar chun freagairt a chur ar an eolas agus comhairle a chur ar fáil ina taobh.</t>
    </r>
  </si>
  <si>
    <r>
      <rPr>
        <b/>
        <sz val="11"/>
        <color rgb="FFFFFFFF"/>
        <rFont val="Calibri"/>
        <family val="2"/>
      </rPr>
      <t>D4: Cumas tacaíochta: measúnú riosca</t>
    </r>
  </si>
  <si>
    <r>
      <rPr>
        <b/>
        <sz val="11"/>
        <color rgb="FF000000"/>
        <rFont val="Calibri"/>
        <family val="2"/>
      </rPr>
      <t>TBT</t>
    </r>
  </si>
  <si>
    <r>
      <rPr>
        <b/>
        <sz val="11"/>
        <color rgb="FF000000"/>
        <rFont val="Calibri"/>
        <family val="2"/>
      </rPr>
      <t>TCT</t>
    </r>
  </si>
  <si>
    <r>
      <rPr>
        <sz val="11"/>
        <color rgb="FF000000"/>
        <rFont val="Calibri"/>
        <family val="2"/>
      </rPr>
      <t>1 Déantar measúnú ar fholáirimh agus ar luathrabhaidh bunaithe ar anailís chomhpháirteach ar an bhfaireachas agus ar shonraí eile atá ar fáil.</t>
    </r>
  </si>
  <si>
    <r>
      <rPr>
        <sz val="11"/>
        <color rgb="FF000000"/>
        <rFont val="Calibri"/>
        <family val="2"/>
      </rPr>
      <t>2 Cuirtear foireann measúnaithe riosca le chéile chun measúnú a dhéanamh ar na rioscaí a bhaineann le teagmhas (féideartha) ar ábhar imní Sláinte Poiblí é.</t>
    </r>
  </si>
  <si>
    <r>
      <rPr>
        <sz val="11"/>
        <color rgb="FF000000"/>
        <rFont val="Calibri"/>
        <family val="2"/>
      </rPr>
      <t>2.1 Áirítear ar an bhfoireann measúnaithe riosca saineolas breise (e.g. tocsaineolaíocht, sláinte ainmhithe, sábháilteacht bia, etc.).</t>
    </r>
  </si>
  <si>
    <r>
      <rPr>
        <sz val="11"/>
        <color rgb="FF000000"/>
        <rFont val="Calibri"/>
        <family val="2"/>
      </rPr>
      <t>2.2 Bunaithe ar shaintréithe an ghalair, cinneann an fhoireann measúnaithe riosca cé chomh minic is ceart an measúnú riosca a thabhairt suas chun dáta.</t>
    </r>
  </si>
  <si>
    <r>
      <rPr>
        <sz val="11"/>
        <color rgb="FF000000"/>
        <rFont val="Calibri"/>
        <family val="2"/>
      </rPr>
      <t>2.3 Tá an leibhéal riosca a shanntar do theagmhas ​​bunaithe ar an nguais faoi amhras (nó ar an nguais shainaitheanta).</t>
    </r>
  </si>
  <si>
    <r>
      <rPr>
        <sz val="11"/>
        <color rgb="FF000000"/>
        <rFont val="Calibri"/>
        <family val="2"/>
      </rPr>
      <t>2.4 Tá an leibhéal riosca a shanntar do theagmhas ​​bunaithe ar an nochtadh a d’fhéadfadh a bheith ann don ghuais.</t>
    </r>
  </si>
  <si>
    <r>
      <rPr>
        <sz val="11"/>
        <color rgb="FF000000"/>
        <rFont val="Calibri"/>
        <family val="2"/>
      </rPr>
      <t xml:space="preserve">2.5 Tá an leibhéal riosca a shanntar do theagmhas ​​bunaithe ar an gcomhthéacs ina bhfuil an teagmhas ag tarlú. </t>
    </r>
  </si>
  <si>
    <r>
      <rPr>
        <sz val="11"/>
        <color rgb="FF000000"/>
        <rFont val="Calibri"/>
        <family val="2"/>
      </rPr>
      <t>2.6 Tá an leibhéal riosca a shanntar bunaithe ar na saintréithe galair (mar shampla líon na gcásanna/básanna, cion an dianghalair sa daonra, na grúpaí cliniciúla is mó a bhfuil tionchar aige orthu, etc.).</t>
    </r>
  </si>
  <si>
    <r>
      <rPr>
        <sz val="11"/>
        <color rgb="FF000000"/>
        <rFont val="Calibri"/>
        <family val="2"/>
      </rPr>
      <t>2.7 Tá an leibhéal riosca a shanntar bunaithe ar acmhainn na seirbhíse (e.g. líon na n-othar a chuirtear i láthair ag seirbhísí cúraim phríomhúil/a glacadh isteach chuig an ospidéal agus chuig cóireáil speisialtóra dianchúraim).</t>
    </r>
  </si>
  <si>
    <r>
      <rPr>
        <sz val="11"/>
        <color rgb="FF000000"/>
        <rFont val="Calibri"/>
        <family val="2"/>
      </rPr>
      <t>3 Úsáidtear measúnuithe riosca chun cabhrú le pleanáil ullmhachta agus gníomhaíochtaí freagartha.</t>
    </r>
  </si>
  <si>
    <r>
      <rPr>
        <sz val="11"/>
        <color rgb="FF000000"/>
        <rFont val="Calibri"/>
        <family val="2"/>
      </rPr>
      <t>3.1 Baintear úsáid as ceisteanna atá sainithe go soiléir mar chuid den mheasúnú riosca chun cuidiú le gníomhaíochtaí tosaíochta a shainaithint.</t>
    </r>
  </si>
  <si>
    <r>
      <rPr>
        <sz val="11"/>
        <color rgb="FF000000"/>
        <rFont val="Calibri"/>
        <family val="2"/>
      </rPr>
      <t>3.2 Úsáidtear measúnú riosca chun réimsí riosca a shainaithint.</t>
    </r>
  </si>
  <si>
    <r>
      <rPr>
        <sz val="11"/>
        <color rgb="FF000000"/>
        <rFont val="Calibri"/>
        <family val="2"/>
      </rPr>
      <t>3.3 Úsáidtear measúnuithe riosca chun pobail riosca a shainaithint.</t>
    </r>
  </si>
  <si>
    <r>
      <rPr>
        <sz val="11"/>
        <color rgb="FF000000"/>
        <rFont val="Calibri"/>
        <family val="2"/>
      </rPr>
      <t>3.4 Úsáidtear measúnuithe riosca chun comhpháirtithe oibriúcháin a shainaithint agus a bheith rannpháirteach.</t>
    </r>
  </si>
  <si>
    <r>
      <rPr>
        <sz val="11"/>
        <color rgb="FF000000"/>
        <rFont val="Calibri"/>
        <family val="2"/>
      </rPr>
      <t>3.5 Úsáidtear measúnuithe riosca chun príomhpháirtithe beartais a shainaithint agus a bheith rannpháirteach.</t>
    </r>
  </si>
  <si>
    <r>
      <rPr>
        <sz val="11"/>
        <color rgb="FF000000"/>
        <rFont val="Calibri"/>
        <family val="2"/>
      </rPr>
      <t>3.6 Cuimsítear i saintréithe riosca faisnéis ó shamhlacha cainníochtúla, má tá sí ar fáil agus inrochtana.</t>
    </r>
  </si>
  <si>
    <r>
      <rPr>
        <sz val="11"/>
        <color rgb="FF000000"/>
        <rFont val="Calibri"/>
        <family val="2"/>
      </rPr>
      <t>3.7 Cuimsítear i saintréithe riosca tuairimí saineolaithe.</t>
    </r>
  </si>
  <si>
    <r>
      <rPr>
        <b/>
        <sz val="11"/>
        <color rgb="FFFFFFFF"/>
        <rFont val="Calibri"/>
        <family val="2"/>
      </rPr>
      <t>D5: Bainistíocht freagartha teagmhais</t>
    </r>
  </si>
  <si>
    <r>
      <rPr>
        <b/>
        <sz val="11"/>
        <color rgb="FF000000"/>
        <rFont val="Calibri"/>
        <family val="2"/>
      </rPr>
      <t>TBT</t>
    </r>
  </si>
  <si>
    <r>
      <rPr>
        <b/>
        <sz val="11"/>
        <color rgb="FF000000"/>
        <rFont val="Calibri"/>
        <family val="2"/>
      </rPr>
      <t>TCT</t>
    </r>
  </si>
  <si>
    <r>
      <rPr>
        <sz val="11"/>
        <color rgb="FF000000"/>
        <rFont val="Calibri"/>
        <family val="2"/>
      </rPr>
      <t>1 Tá nósanna imeachta sonracha i bhfeidhm do ghníomhachtú agus díghníomhachtú ('díghrádú') na freagartha éigeandála sláinte.</t>
    </r>
  </si>
  <si>
    <r>
      <rPr>
        <sz val="11"/>
        <color rgb="FF000000"/>
        <rFont val="Calibri"/>
        <family val="2"/>
      </rPr>
      <t>1.1 Tógann na cinntí freagartha na prionsabail a leanas san áireamh: réamhchúram, comhréireacht agus solúbthacht.</t>
    </r>
  </si>
  <si>
    <r>
      <rPr>
        <sz val="11"/>
        <color rgb="FF000000"/>
        <rFont val="Calibri"/>
        <family val="2"/>
      </rPr>
      <t>2 Tá caighdeáin coisc agus rialaithe ionfhabhtaithe curtha ar bun agus ag feidhmiú ar leibhéil náisiúnta agus ar leibhéal na n-ospidéal.</t>
    </r>
  </si>
  <si>
    <r>
      <rPr>
        <sz val="11"/>
        <color rgb="FF000000"/>
        <rFont val="Calibri"/>
        <family val="2"/>
      </rPr>
      <t xml:space="preserve">2.1 Tá bearta sábháilteachta i bhfeidhm maidir le láimhseáil substaintí pataigineacha agus iad ar eolas ag na hoibrithe cúraim sláinte. </t>
    </r>
  </si>
  <si>
    <r>
      <rPr>
        <sz val="11"/>
        <color rgb="FF000000"/>
        <rFont val="Calibri"/>
        <family val="2"/>
      </rPr>
      <t>3 Tá seirbhísí saotharlainne ar fáil chun tástáil a dhéanamh do bhagairtí sláinte tosaíochta.</t>
    </r>
  </si>
  <si>
    <r>
      <rPr>
        <sz val="11"/>
        <color rgb="FF000000"/>
        <rFont val="Calibri"/>
        <family val="2"/>
      </rPr>
      <t>3.1 Tá cleachtais bithshábháilteachta saotharlainne agus bithshlándála saotharlainne (bainistiú bithriosca) i bhfeidhm agus curtha chun feidhme.</t>
    </r>
  </si>
  <si>
    <r>
      <rPr>
        <sz val="11"/>
        <color rgb="FF000000"/>
        <rFont val="Calibri"/>
        <family val="2"/>
      </rPr>
      <t>4 Tá clár oibriúcháin éigeandála i bhfeidhm ina bhfuil Ionad Oibríochtaí Éigeandála, Nósanna Imeachta Oibríochtaí agus Pleananna, agus an cumas oibríochtaí éigeandála a ghníomhachtú.</t>
    </r>
  </si>
  <si>
    <r>
      <rPr>
        <sz val="11"/>
        <color rgb="FF000000"/>
        <rFont val="Calibri"/>
        <family val="2"/>
      </rPr>
      <t>5 Tá ​​struchtúr ordaithe agus rialaithe tástála le róil agus freagrachtaí soiléire i bhfeidhm.</t>
    </r>
  </si>
  <si>
    <r>
      <rPr>
        <sz val="11"/>
        <color rgb="FF000000"/>
        <rFont val="Calibri"/>
        <family val="2"/>
      </rPr>
      <t>5.1 Tá comhordú, ordú agus rialú bunaithe ar bhonneagar bunaithe.</t>
    </r>
  </si>
  <si>
    <r>
      <rPr>
        <sz val="11"/>
        <color rgb="FF000000"/>
        <rFont val="Calibri"/>
        <family val="2"/>
      </rPr>
      <t>5.2 Tá comhordú, ordú agus rialú á neartú go leanúnach.</t>
    </r>
  </si>
  <si>
    <r>
      <rPr>
        <sz val="11"/>
        <color rgb="FF000000"/>
        <rFont val="Calibri"/>
        <family val="2"/>
      </rPr>
      <t>5.3 Tá nósanna imeachta curtha ar bun chun comhpháirtithe ábhartha uile an chórais sláinte a chomhordú, e.g. sláinte phoiblí, seirbhísí sláinte leighis agus meabhrach/iompraíochta.</t>
    </r>
  </si>
  <si>
    <r>
      <rPr>
        <sz val="11"/>
        <color rgb="FF000000"/>
        <rFont val="Calibri"/>
        <family val="2"/>
      </rPr>
      <t>5.4 Baineann comhordú le cúram daonra agus slógadh acmhainní.</t>
    </r>
  </si>
  <si>
    <r>
      <rPr>
        <sz val="11"/>
        <color rgb="FF000000"/>
        <rFont val="Calibri"/>
        <family val="2"/>
      </rPr>
      <t>5.5 Tá comhordú i gceist le gníomhachtú líonraí tacaíochta, grúpaí comhairleacha, líonraí comhpháirtíochta agus cumarsáid.</t>
    </r>
  </si>
  <si>
    <r>
      <rPr>
        <sz val="11"/>
        <color rgb="FF000000"/>
        <rFont val="Calibri"/>
        <family val="2"/>
      </rPr>
      <t>5.6 Tugann foirne bainistíochta géarchéime tacaíocht don chóras sláinte poiblí ar gach leibhéal.</t>
    </r>
  </si>
  <si>
    <r>
      <rPr>
        <sz val="11"/>
        <color rgb="FF000000"/>
        <rFont val="Calibri"/>
        <family val="2"/>
      </rPr>
      <t>5.7 Cuirtear san áireamh an fhreagairt iompraíochta ionchasach (e.g. an méid imní a bhraitheann an pobal) sa phróiseas cinnteoireachta.</t>
    </r>
  </si>
  <si>
    <r>
      <rPr>
        <sz val="11"/>
        <color rgb="FF000000"/>
        <rFont val="Calibri"/>
        <family val="2"/>
      </rPr>
      <t>6 Tá nósanna imeachta curtha ar bun maidir le comhordú gníomhaíochtaí ilearnála idir na haireachtaí agus na hearnálacha.</t>
    </r>
  </si>
  <si>
    <r>
      <rPr>
        <sz val="11"/>
        <color rgb="FF000000"/>
        <rFont val="Calibri"/>
        <family val="2"/>
      </rPr>
      <t xml:space="preserve">7 Bunaítear Mearfhreagairt ildhisciplíneach agus ilearnála </t>
    </r>
    <r>
      <rPr>
        <sz val="11"/>
        <color rgb="FF000000"/>
        <rFont val="Calibri"/>
        <family val="2"/>
      </rPr>
      <t>agus tá sé ar fáil 7 huaire sa lá, 24 lá sa tseachtain. </t>
    </r>
  </si>
  <si>
    <r>
      <rPr>
        <sz val="11"/>
        <color rgb="FF000000"/>
        <rFont val="Calibri"/>
        <family val="2"/>
      </rPr>
      <t>7.1 Tá nósanna imeachta maidir le frithbhearta leighis, lena n-áirítear cur chun feidhme agus dáileadh, i bhfeidhm.</t>
    </r>
  </si>
  <si>
    <r>
      <rPr>
        <sz val="11"/>
        <color rgb="FF000000"/>
        <rFont val="Calibri"/>
        <family val="2"/>
      </rPr>
      <t>7.2 Tá nósanna imeachta i bhfeidhm chun frithbhearta leighis a sheoladh agus a fháil le linn éigeandála sláinte poiblí.</t>
    </r>
  </si>
  <si>
    <r>
      <rPr>
        <sz val="11"/>
        <color rgb="FF000000"/>
        <rFont val="Calibri"/>
        <family val="2"/>
      </rPr>
      <t>7.3 Tá nósanna imeachta curtha ar bun chun freagairt do ghalar bia-iompartha agus éilliú bia agus feidhmíonn siad.</t>
    </r>
  </si>
  <si>
    <r>
      <rPr>
        <sz val="11"/>
        <color rgb="FF000000"/>
        <rFont val="Calibri"/>
        <family val="2"/>
      </rPr>
      <t>7.4 Tá nósanna imeachta curtha ar bun chun freagairt do zónóis agus zónóis fhéideartha agus feidhmíonn siad.</t>
    </r>
  </si>
  <si>
    <r>
      <rPr>
        <sz val="11"/>
        <color rgb="FF000000"/>
        <rFont val="Calibri"/>
        <family val="2"/>
      </rPr>
      <t>7.5 I limistéir ghlacacha do tharchur ar aghaidh arbaivíris, déantar nósanna imeachta oibríochta chaighdeánaigh d'imscrúduithe allamuigh agus mearbhearta rialaithe an veicteora a fhorbairt.</t>
    </r>
  </si>
  <si>
    <r>
      <rPr>
        <sz val="11"/>
        <color rgb="FF000000"/>
        <rFont val="Calibri"/>
        <family val="2"/>
      </rPr>
      <t>7.6 Tá córais sláinte poiblí, leighis agus meabhrach/iompraíochta a thacaíonn le téarnamh i bhfeidhm.</t>
    </r>
  </si>
  <si>
    <r>
      <rPr>
        <sz val="11"/>
        <color rgb="FF000000"/>
        <rFont val="Calibri"/>
        <family val="2"/>
      </rPr>
      <t>7.7 I gcás freagróirí atá ag cabhrú le héigeandáil sláinte poiblí thar lear, tá prótacal i bhfeidhm d'aslonnú leighis.</t>
    </r>
  </si>
  <si>
    <r>
      <rPr>
        <sz val="11"/>
        <color rgb="FF000000"/>
        <rFont val="Calibri"/>
        <family val="2"/>
      </rPr>
      <t>8 Bunaithe ar shonraí faireacháin atá bailithe, déantar measúnú go minic ar éifeachtacht ghníomhaíochtaí freagartha.</t>
    </r>
  </si>
  <si>
    <r>
      <rPr>
        <sz val="11"/>
        <color rgb="FF000000"/>
        <rFont val="Calibri"/>
        <family val="2"/>
      </rPr>
      <t>8.1 Déantar gníomhaíochtaí freagartha a oiriúnú go seasta don staid nua.</t>
    </r>
  </si>
  <si>
    <r>
      <rPr>
        <sz val="11"/>
        <color rgb="FF000000"/>
        <rFont val="Calibri"/>
        <family val="2"/>
      </rPr>
      <t xml:space="preserve">8.2 Treisítear córais fhaireacháin sláinte le linn teagmhais. </t>
    </r>
  </si>
  <si>
    <r>
      <rPr>
        <sz val="11"/>
        <color rgb="FF000000"/>
        <rFont val="Calibri"/>
        <family val="2"/>
      </rPr>
      <t>8.3 Le linn an teagmhais, déantar measúnú go minic ar shonraí faireacháin sláinte a bhaineann leis an teagmhas.</t>
    </r>
  </si>
  <si>
    <r>
      <rPr>
        <sz val="11"/>
        <color rgb="FF000000"/>
        <rFont val="Calibri"/>
        <family val="2"/>
      </rPr>
      <t>8.4 Déanann córais fhaireacháin sláinte faireachán ar an teagmhas ​atá ag titim amach (e.g. dáileadh geografach agus/nó ama).</t>
    </r>
  </si>
  <si>
    <r>
      <rPr>
        <sz val="11"/>
        <color rgb="FF000000"/>
        <rFont val="Calibri"/>
        <family val="2"/>
      </rPr>
      <t>8.6 Déanann córais faireacháin sláinte faireachán ar fheidhmiú seirbhísí riachtanacha.</t>
    </r>
  </si>
  <si>
    <r>
      <rPr>
        <sz val="11"/>
        <color rgb="FF000000"/>
        <rFont val="Calibri"/>
        <family val="2"/>
      </rPr>
      <t>8.6 Tá córais fhaireacháin sláinte nasctha le saotharlanna agus le háiseanna sláinte.</t>
    </r>
  </si>
  <si>
    <r>
      <rPr>
        <sz val="11"/>
        <color rgb="FF000000"/>
        <rFont val="Calibri"/>
        <family val="2"/>
      </rPr>
      <t>9 Forbraítear straitéis cumarsáide chuimsitheach chun gníomhú leis na páirtithe leasmhara ábhartha uile, amhail gairmithe sláinte poiblí, na meáin agus na hearnálacha poiblí, neamh-shláinte, etc.</t>
    </r>
  </si>
  <si>
    <r>
      <rPr>
        <sz val="11"/>
        <color rgb="FF000000"/>
        <rFont val="Calibri"/>
        <family val="2"/>
      </rPr>
      <t>9.1 Sainaithnítear slabhraí freagrachta go soiléir chun cumarsáid éifeachtach a chinntiú laistigh den leibhéal náisiúnta agus idirnáisiúnta.</t>
    </r>
  </si>
  <si>
    <r>
      <rPr>
        <sz val="11"/>
        <color rgb="FF000000"/>
        <rFont val="Calibri"/>
        <family val="2"/>
      </rPr>
      <t>9.2 Tá na páirtithe leasmhara ábhartha uile rannpháirteach agus iad ar fad ar an eolas go maith roimh ré, i rith agus tar éis teagmhais.</t>
    </r>
  </si>
  <si>
    <r>
      <rPr>
        <sz val="11"/>
        <color rgb="FF000000"/>
        <rFont val="Calibri"/>
        <family val="2"/>
      </rPr>
      <t>9.3 I rith teagmhais, déantar comhordú agus caighdeánú ar na príomhtheachtaireachtaí atá á dtabhairt amach ag na húdaráis éagsúla.</t>
    </r>
  </si>
  <si>
    <r>
      <rPr>
        <sz val="11"/>
        <color rgb="FF000000"/>
        <rFont val="Calibri"/>
        <family val="2"/>
      </rPr>
      <t>9.4 Cuirtear faisnéis faoin teagmhas atá ag tarlú in iúl do na páirtithe leasmhara ábhartha agus don phobal.</t>
    </r>
  </si>
  <si>
    <r>
      <rPr>
        <sz val="11"/>
        <color rgb="FF000000"/>
        <rFont val="Calibri"/>
        <family val="2"/>
      </rPr>
      <t>9.5 Aithnítear, déantar mapáil agus faireachán ar líonraí cumarsáide criticiúla.</t>
    </r>
  </si>
  <si>
    <r>
      <rPr>
        <sz val="11"/>
        <color rgb="FF000000"/>
        <rFont val="Calibri"/>
        <family val="2"/>
      </rPr>
      <t>9.6 Ullmhaítear ábhar faisnéise ad hoc do pháirtithe leasmhara éagsúla (e.g. sainmhínithe cáis simplithe le húsáid don phobal).</t>
    </r>
  </si>
  <si>
    <r>
      <rPr>
        <sz val="11"/>
        <color rgb="FF000000"/>
        <rFont val="Calibri"/>
        <family val="2"/>
      </rPr>
      <t>10 Le linn teagmhais, scaiptear teachtaireachtaí comhsheasmhacha ag údarás iontaofa.</t>
    </r>
  </si>
  <si>
    <r>
      <rPr>
        <sz val="11"/>
        <color rgb="FF000000"/>
        <rFont val="Calibri"/>
        <family val="2"/>
      </rPr>
      <t>10.1 Scaiptear faisnéis a bhaineann le teagmhas ar na páirtithe leasmhara ábhartha go léir laistigh d’earnáil na sláinte.</t>
    </r>
  </si>
  <si>
    <r>
      <rPr>
        <sz val="11"/>
        <color rgb="FF000000"/>
        <rFont val="Calibri"/>
        <family val="2"/>
      </rPr>
      <t>10.2 Scaiptear faisnéis a bhaineann le teagmhas ar na páirtithe leasmhara ábhartha uile laistigh d'earnálacha neamh-shláinte.</t>
    </r>
  </si>
  <si>
    <r>
      <rPr>
        <sz val="11"/>
        <color rgb="FF000000"/>
        <rFont val="Calibri"/>
        <family val="2"/>
      </rPr>
      <t>11 Tá Freagairt Éifeachtach do Shláinte Phoiblí ag Pointí Iontrála curtha ar bun de réir RSI.</t>
    </r>
  </si>
  <si>
    <r>
      <rPr>
        <sz val="11"/>
        <color rgb="FF000000"/>
        <rFont val="Calibri"/>
        <family val="2"/>
      </rPr>
      <t>11.1 Cuirtear nósanna imeachta bainistíochta cáis chun feidhme le haghaidh guaiseacha ábhartha RSI.</t>
    </r>
  </si>
  <si>
    <r>
      <rPr>
        <sz val="11"/>
        <color rgb="FF000000"/>
        <rFont val="Calibri"/>
        <family val="2"/>
      </rPr>
      <t>11.2 Comhlíontar oibleagáidí RSI maidir le Pointí Iontrála.</t>
    </r>
  </si>
  <si>
    <r>
      <rPr>
        <sz val="11"/>
        <color rgb="FF000000"/>
        <rFont val="Calibri"/>
        <family val="2"/>
      </rPr>
      <t>12 Scaiptear faisnéis a bhaineann le teagmhas ar an bpobal, chun an ráig a mhíniú, muinín a spreagadh agus an baol ionfhabhtaithe a íoslaghdú.</t>
    </r>
  </si>
  <si>
    <r>
      <rPr>
        <sz val="11"/>
        <color rgb="FF000000"/>
        <rFont val="Calibri"/>
        <family val="2"/>
      </rPr>
      <t>12.1 Comhchuibhítear cumarsáid don phobal le heagraíochtaí náisiúnta agus idirnáisiúnta eile.</t>
    </r>
  </si>
  <si>
    <r>
      <rPr>
        <sz val="11"/>
        <color rgb="FF000000"/>
        <rFont val="Calibri"/>
        <family val="2"/>
      </rPr>
      <t>12.2 Cruthaítear príomhtheachtaireachtaí le haghaidh cumarsáide poiblí.</t>
    </r>
  </si>
  <si>
    <r>
      <rPr>
        <sz val="11"/>
        <color rgb="FF000000"/>
        <rFont val="Calibri"/>
        <family val="2"/>
      </rPr>
      <t>12.3 Tá faisnéis don phobal lánbhrí, ábhartha agus tráthúil.</t>
    </r>
  </si>
  <si>
    <r>
      <rPr>
        <sz val="11"/>
        <color rgb="FF000000"/>
        <rFont val="Calibri"/>
        <family val="2"/>
      </rPr>
      <t xml:space="preserve">12.4 Tá faisnéis don phobal oscailte agus trédhearcach. </t>
    </r>
  </si>
  <si>
    <r>
      <rPr>
        <sz val="11"/>
        <color rgb="FF000000"/>
        <rFont val="Calibri"/>
        <family val="2"/>
      </rPr>
      <t>12.5 Tugann faisnéis don phobal tuiscint riosca don phobal san áireamh.</t>
    </r>
  </si>
  <si>
    <r>
      <rPr>
        <sz val="11"/>
        <color rgb="FF000000"/>
        <rFont val="Calibri"/>
        <family val="2"/>
      </rPr>
      <t>12.6 Áirítear sa chumarsáid a dhéantar leis an bpobal saintréithe an phobail, amhail gnéithe teanga, sóisialta, reiligiúnacha, cultúrtha, polaitíochta agus/nó eacnamaíochta.</t>
    </r>
  </si>
  <si>
    <r>
      <rPr>
        <b/>
        <sz val="11"/>
        <color rgb="FFFFFFFF"/>
        <rFont val="Calibri"/>
        <family val="2"/>
      </rPr>
      <t>D6: Athbhreithniú iar-theagmhais</t>
    </r>
  </si>
  <si>
    <r>
      <rPr>
        <b/>
        <sz val="11"/>
        <color rgb="FF000000"/>
        <rFont val="Calibri"/>
        <family val="2"/>
      </rPr>
      <t>TBT</t>
    </r>
  </si>
  <si>
    <r>
      <rPr>
        <b/>
        <sz val="11"/>
        <color rgb="FF000000"/>
        <rFont val="Calibri"/>
        <family val="2"/>
      </rPr>
      <t>TCT</t>
    </r>
  </si>
  <si>
    <r>
      <rPr>
        <sz val="11"/>
        <color rgb="FF000000"/>
        <rFont val="Calibri"/>
        <family val="2"/>
      </rPr>
      <t>1 Déantar measúnú ar an leibhéal ullmhachta trí mheasúnú a dhéanamh ar theagmhais a bhaineann le cúram Sláinte Poiblí.</t>
    </r>
  </si>
  <si>
    <r>
      <rPr>
        <sz val="11"/>
        <color rgb="FF000000"/>
        <rFont val="Calibri"/>
        <family val="2"/>
      </rPr>
      <t>1.1 Déantar ullmhacht a mheasúnú go neamhspleách.</t>
    </r>
  </si>
  <si>
    <r>
      <rPr>
        <sz val="11"/>
        <color rgb="FF000000"/>
        <rFont val="Calibri"/>
        <family val="2"/>
      </rPr>
      <t>2 Tá athbhreithnithe iar-theagmhais mar chuid de ghníomhaíochtaí pleanála ullmhachta na heagraíochta.</t>
    </r>
  </si>
  <si>
    <r>
      <rPr>
        <sz val="11"/>
        <color rgb="FF000000"/>
        <rFont val="Calibri"/>
        <family val="2"/>
      </rPr>
      <t>2.1 Déantar athbhreithnithe iar-theagmhais a luaithe is féidir tar éis an teagmhais.</t>
    </r>
  </si>
  <si>
    <r>
      <rPr>
        <sz val="11"/>
        <color rgb="FF000000"/>
        <rFont val="Calibri"/>
        <family val="2"/>
      </rPr>
      <t>2.2 Déantar athbhreithnithe iar-theagmhais de chineál cáilíochtúil.</t>
    </r>
  </si>
  <si>
    <r>
      <rPr>
        <sz val="11"/>
        <color rgb="FF000000"/>
        <rFont val="Calibri"/>
        <family val="2"/>
      </rPr>
      <t>2.3 Cuimsítear in athbhreithnithe iar-theagmhais iniúchóireacht inmheánach, ina bhfuil baint ag na páirtithe leasmhara náisiúnta go léir atá freagrach as feidhmeanna riachtanacha sláinte poiblí.</t>
    </r>
  </si>
  <si>
    <r>
      <rPr>
        <sz val="11"/>
        <color rgb="FF000000"/>
        <rFont val="Calibri"/>
        <family val="2"/>
      </rPr>
      <t>2.4 Is éard atá in athbhreithnithe iar-theagmhais ná athbhreithniú piaraí sheachtraigh, i gcás ina n-iarrfar ar pháirtí eile Stáit RSI, rúnaíocht EDS agus gníomhaireachtaí ábhartha AE páirt a ghlacadh.</t>
    </r>
  </si>
  <si>
    <r>
      <rPr>
        <sz val="11"/>
        <color rgb="FF000000"/>
        <rFont val="Calibri"/>
        <family val="2"/>
      </rPr>
      <t>3 Taifeadtar go córasach na ceachtanna a foghlaimíodh ó gach earnáil ábhartha i dtuarascálacha iar-theagmhais.</t>
    </r>
  </si>
  <si>
    <r>
      <rPr>
        <b/>
        <sz val="11"/>
        <color rgb="FFFFFFFF"/>
        <rFont val="Calibri"/>
        <family val="2"/>
      </rPr>
      <t>D7: Cur chun feidhme na gceachtanna a foghlaimíodh</t>
    </r>
  </si>
  <si>
    <r>
      <rPr>
        <b/>
        <sz val="11"/>
        <color rgb="FF000000"/>
        <rFont val="Calibri"/>
        <family val="2"/>
      </rPr>
      <t>TBT</t>
    </r>
  </si>
  <si>
    <r>
      <rPr>
        <b/>
        <sz val="11"/>
        <color rgb="FF000000"/>
        <rFont val="Calibri"/>
        <family val="2"/>
      </rPr>
      <t>TCT</t>
    </r>
  </si>
  <si>
    <r>
      <rPr>
        <sz val="11"/>
        <color rgb="FF000000"/>
        <rFont val="Calibri"/>
        <family val="2"/>
      </rPr>
      <t>1 Úsáidtear taithí agus ceachtanna a foghlaimíodh, ó athbhreithnithe nó ó fhreachnaimh iar-theagmhais chun feabhas a chur ar ullmhacht agus gníomhaíochtaí freagartha.</t>
    </r>
  </si>
  <si>
    <r>
      <rPr>
        <sz val="11"/>
        <color rgb="FF000000"/>
        <rFont val="Calibri"/>
        <family val="2"/>
      </rPr>
      <t>2 Úsáidtear taithí agus ceachtanna a foghlaimíodh, ó athbhreithnithe nó ó fhreachnaimh iar-theagmhais thar na hearnálacha ábhartha go léir.</t>
    </r>
  </si>
  <si>
    <r>
      <rPr>
        <sz val="11"/>
        <color rgb="FF000000"/>
        <rFont val="Calibri"/>
        <family val="2"/>
      </rPr>
      <t>3 Úsáidtear taithí agus ceachtanna a foghlaimíodh, ó athbhreithnithe nó ó fhreachnaimh iar-theagmhais chun beartais agus cleachtas a fheabhsú.</t>
    </r>
  </si>
  <si>
    <r>
      <rPr>
        <sz val="11"/>
        <color rgb="FF000000"/>
        <rFont val="Calibri"/>
        <family val="2"/>
      </rPr>
      <t>3.1 Déantar taithí agus ceachtanna a foghlaimíodh, ó athbhreithnithe nó ó fhreachnaimh iar-theagmhais, a roinnt leis an bpobal idirnáisiúnta.</t>
    </r>
  </si>
  <si>
    <r>
      <rPr>
        <sz val="11"/>
        <color rgb="FF000000"/>
        <rFont val="Calibri"/>
        <family val="2"/>
      </rPr>
      <t>3.2 Spreagtar an fhoireann chun an achoimre feidhmiúcháin ar thuarascáil mheastóireachta a scríobh i mBéarla chun go ndéanfar í a scaipeadh tuilleadh ar an bpobal idirnáisiúnta.</t>
    </r>
  </si>
  <si>
    <r>
      <rPr>
        <b/>
        <sz val="14"/>
        <color rgb="FFFFFFFF"/>
        <rFont val="Calibri"/>
        <family val="2"/>
      </rPr>
      <t>FUÉS (HEPSA)                   crostagairt</t>
    </r>
  </si>
  <si>
    <r>
      <rPr>
        <b/>
        <sz val="14"/>
        <color rgb="FFFFFFFF"/>
        <rFont val="Calibri"/>
        <family val="2"/>
      </rPr>
      <t xml:space="preserve">EDS: Creat Straitéiseach um Ullmhacht Éigeandála </t>
    </r>
  </si>
  <si>
    <r>
      <rPr>
        <b/>
        <sz val="14"/>
        <color rgb="FFFFFFFF"/>
        <rFont val="Calibri"/>
        <family val="2"/>
      </rPr>
      <t>Gnéithe ullmhachta ar gach leibhéal</t>
    </r>
  </si>
  <si>
    <r>
      <rPr>
        <b/>
        <sz val="11"/>
        <color rgb="FFFFFFFF"/>
        <rFont val="Calibri"/>
        <family val="2"/>
      </rPr>
      <t>Cód tagartha</t>
    </r>
  </si>
  <si>
    <r>
      <rPr>
        <b/>
        <sz val="11"/>
        <color rgb="FFFFFFFF"/>
        <rFont val="Calibri"/>
        <family val="2"/>
      </rPr>
      <t>PRÍOMHGHNÉITHE</t>
    </r>
  </si>
  <si>
    <r>
      <rPr>
        <b/>
        <sz val="11"/>
        <color rgb="FFFFFFFF"/>
        <rFont val="Calibri"/>
        <family val="2"/>
      </rPr>
      <t>POBAL</t>
    </r>
  </si>
  <si>
    <r>
      <rPr>
        <b/>
        <sz val="11"/>
        <color rgb="FFFFFFFF"/>
        <rFont val="Calibri"/>
        <family val="2"/>
      </rPr>
      <t>NÁISIÚNTA/ FONÁISIÚNTA/ÁITIÚIL</t>
    </r>
  </si>
  <si>
    <r>
      <rPr>
        <b/>
        <sz val="11"/>
        <color rgb="FFFFFFFF"/>
        <rFont val="Calibri"/>
        <family val="2"/>
      </rPr>
      <t>DOMHANDA/RÉIGIÚNACH</t>
    </r>
  </si>
  <si>
    <r>
      <rPr>
        <i/>
        <sz val="11"/>
        <rFont val="Calibri"/>
        <family val="2"/>
      </rPr>
      <t>Rialachas</t>
    </r>
  </si>
  <si>
    <r>
      <rPr>
        <sz val="11"/>
        <color rgb="FF000000"/>
        <rFont val="Calibri"/>
        <family val="2"/>
      </rPr>
      <t>G.1</t>
    </r>
  </si>
  <si>
    <r>
      <rPr>
        <sz val="11"/>
        <color rgb="FF000000"/>
        <rFont val="Calibri"/>
        <family val="2"/>
      </rPr>
      <t>Beartais agus reachtaíocht a chomhtháthaíonn ullmhacht éigeandála</t>
    </r>
  </si>
  <si>
    <r>
      <rPr>
        <sz val="11"/>
        <color rgb="FF000000"/>
        <rFont val="Calibri"/>
        <family val="2"/>
      </rPr>
      <t xml:space="preserve">• </t>
    </r>
    <r>
      <rPr>
        <sz val="11"/>
        <color rgb="FF000000"/>
        <rFont val="Calibri"/>
        <family val="2"/>
      </rPr>
      <t>Ullmhacht éigeandála pobail á haithint i mbeartais agus i reachtaíocht</t>
    </r>
  </si>
  <si>
    <r>
      <rPr>
        <sz val="11"/>
        <color rgb="FF000000"/>
        <rFont val="Calibri"/>
        <family val="2"/>
      </rPr>
      <t xml:space="preserve">• </t>
    </r>
    <r>
      <rPr>
        <sz val="11"/>
        <color rgb="FF000000"/>
        <rFont val="Calibri"/>
        <family val="2"/>
      </rPr>
      <t>Ullmhacht éigeandála á comhtháthú i straitéisí sláinte náisiúnta agus i bpleananna agus i maoiniú</t>
    </r>
  </si>
  <si>
    <r>
      <rPr>
        <sz val="11"/>
        <color rgb="FF000000"/>
        <rFont val="Calibri"/>
        <family val="2"/>
      </rPr>
      <t xml:space="preserve">• </t>
    </r>
    <r>
      <rPr>
        <sz val="11"/>
        <color rgb="FF000000"/>
        <rFont val="Calibri"/>
        <family val="2"/>
      </rPr>
      <t>Forbairt agus faireachán ar chomhlíonadh le creataí dlí idirnáisiúnta (e.g. RSI (2005); IATA/ICAO)</t>
    </r>
  </si>
  <si>
    <r>
      <rPr>
        <sz val="11"/>
        <color rgb="FF000000"/>
        <rFont val="Calibri"/>
        <family val="2"/>
      </rPr>
      <t xml:space="preserve"> </t>
    </r>
  </si>
  <si>
    <r>
      <rPr>
        <sz val="11"/>
        <color rgb="FF000000"/>
        <rFont val="Calibri"/>
        <family val="2"/>
      </rPr>
      <t xml:space="preserve">• </t>
    </r>
    <r>
      <rPr>
        <sz val="11"/>
        <color rgb="FF000000"/>
        <rFont val="Calibri"/>
        <family val="2"/>
      </rPr>
      <t>I measc na mbeartas agus na reachtaíochta bainistíochta riosca éigeandála ilearnála tá sláinte</t>
    </r>
  </si>
  <si>
    <r>
      <rPr>
        <sz val="11"/>
        <color rgb="FF000000"/>
        <rFont val="Calibri"/>
        <family val="2"/>
      </rPr>
      <t xml:space="preserve">• </t>
    </r>
    <r>
      <rPr>
        <sz val="11"/>
        <color rgb="FF000000"/>
        <rFont val="Calibri"/>
        <family val="2"/>
      </rPr>
      <t>Cúnamh teicniúil chun gnéithe d’ullmhacht éigeandála de chreataí idirrialtasacha domhanda agus réigiúnacha a chur chun feidhme (e.g. Creat Sendai, RSI, SFIanna, Comhaontú Pháras maidir leis an athrú aeráide)</t>
    </r>
  </si>
  <si>
    <r>
      <rPr>
        <sz val="11"/>
        <color rgb="FF000000"/>
        <rFont val="Calibri"/>
        <family val="2"/>
      </rPr>
      <t xml:space="preserve">• </t>
    </r>
    <r>
      <rPr>
        <sz val="11"/>
        <color rgb="FF000000"/>
        <rFont val="Calibri"/>
        <family val="2"/>
      </rPr>
      <t>Reachtaíocht maidir le cásanna éigeandála a bhainistiú (cumhachtaí éigeandála)</t>
    </r>
  </si>
  <si>
    <r>
      <rPr>
        <sz val="11"/>
        <color rgb="FF000000"/>
        <rFont val="Calibri"/>
        <family val="2"/>
      </rPr>
      <t>G.2</t>
    </r>
  </si>
  <si>
    <r>
      <rPr>
        <sz val="11"/>
        <color rgb="FF000000"/>
        <rFont val="Calibri"/>
        <family val="2"/>
      </rPr>
      <t>Pleananna le haghaidh ullmhachta i gcás éigeandála, freagairt agus téarnamh</t>
    </r>
  </si>
  <si>
    <r>
      <rPr>
        <sz val="11"/>
        <color rgb="FF000000"/>
        <rFont val="Calibri"/>
        <family val="2"/>
      </rPr>
      <t xml:space="preserve">• </t>
    </r>
    <r>
      <rPr>
        <sz val="11"/>
        <color rgb="FF000000"/>
        <rFont val="Calibri"/>
        <family val="2"/>
      </rPr>
      <t>Druíleanna agus freachnaimh ar leibhéal an phobail chun pleanáil a thástáil le haghaidh ullmhachta, freagairt agus téarnamh</t>
    </r>
  </si>
  <si>
    <r>
      <rPr>
        <sz val="11"/>
        <color rgb="FF000000"/>
        <rFont val="Calibri"/>
        <family val="2"/>
      </rPr>
      <t xml:space="preserve">• </t>
    </r>
    <r>
      <rPr>
        <sz val="11"/>
        <color rgb="FF000000"/>
        <rFont val="Calibri"/>
        <family val="2"/>
      </rPr>
      <t>I measc na bpleananna idirearnála maidir le hullmhacht i gcás éigeandála, freagairt agus téarnamh tá sláinte (e.g. eagraíochtaí náisiúnta bainistíochta tubaiste, Sláinte amháin)</t>
    </r>
  </si>
  <si>
    <r>
      <rPr>
        <sz val="11"/>
        <color rgb="FF000000"/>
        <rFont val="Calibri"/>
        <family val="2"/>
      </rPr>
      <t xml:space="preserve">• </t>
    </r>
    <r>
      <rPr>
        <sz val="11"/>
        <color rgb="FF000000"/>
        <rFont val="Calibri"/>
        <family val="2"/>
      </rPr>
      <t>Sásraí agus pleananna comhordaithe sláinte réigiúnacha agus domhanda d'ullmhacht, freagairt agus téarnamh ó éigeandála idirnáisiúnta—lena n-áirítear paindéimeanna, coinbhleachtaí agus tubaistí forleathana (e.g. Foirne Leighis Éigeandála, Braisle Sláinte Domhanda, GOARN)</t>
    </r>
  </si>
  <si>
    <r>
      <rPr>
        <sz val="11"/>
        <color rgb="FF000000"/>
        <rFont val="Calibri"/>
        <family val="2"/>
      </rPr>
      <t>Pleananna éigeandála sláinte náisiúnta d'ullmhacht, freagairt agus téarnamh</t>
    </r>
  </si>
  <si>
    <r>
      <rPr>
        <sz val="11"/>
        <color rgb="FF000000"/>
        <rFont val="Calibri"/>
        <family val="2"/>
      </rPr>
      <t xml:space="preserve">• </t>
    </r>
    <r>
      <rPr>
        <sz val="11"/>
        <color rgb="FF000000"/>
        <rFont val="Calibri"/>
        <family val="2"/>
      </rPr>
      <t>Cúnamh teicniúil agus treoir maidir le hullmhacht, freagairt agus pleanáil téarnaimh</t>
    </r>
  </si>
  <si>
    <r>
      <rPr>
        <sz val="11"/>
        <color rgb="FF000000"/>
        <rFont val="Calibri"/>
        <family val="2"/>
      </rPr>
      <t>• Cláir bainistíochta freachnaimh ilghuaise ilearnála</t>
    </r>
  </si>
  <si>
    <r>
      <rPr>
        <sz val="11"/>
        <color rgb="FF000000"/>
        <rFont val="Calibri"/>
        <family val="2"/>
      </rPr>
      <t>• Freachnaimh dhomhanda agus réigiúnacha</t>
    </r>
  </si>
  <si>
    <r>
      <rPr>
        <sz val="11"/>
        <color rgb="FF000000"/>
        <rFont val="Calibri"/>
        <family val="2"/>
      </rPr>
      <t>G.3</t>
    </r>
  </si>
  <si>
    <r>
      <rPr>
        <sz val="11"/>
        <color rgb="FF000000"/>
        <rFont val="Calibri"/>
        <family val="2"/>
      </rPr>
      <t>Sásraí comhordaithe</t>
    </r>
  </si>
  <si>
    <r>
      <rPr>
        <sz val="11"/>
        <color rgb="FF000000"/>
        <rFont val="Calibri"/>
        <family val="2"/>
      </rPr>
      <t xml:space="preserve">• </t>
    </r>
    <r>
      <rPr>
        <sz val="11"/>
        <color rgb="FF000000"/>
        <rFont val="Calibri"/>
        <family val="2"/>
      </rPr>
      <t>Glacann ceannairí pobail, baill agus páirtithe leasmhara eile páirt i sásraí áitiúla, fonáisiúnta agus náisiúnta ilearnálacha agus comhordaithe sláinte</t>
    </r>
  </si>
  <si>
    <r>
      <rPr>
        <sz val="11"/>
        <color rgb="FF000000"/>
        <rFont val="Calibri"/>
        <family val="2"/>
      </rPr>
      <t xml:space="preserve">• </t>
    </r>
    <r>
      <rPr>
        <sz val="11"/>
        <color rgb="FF000000"/>
        <rFont val="Calibri"/>
        <family val="2"/>
      </rPr>
      <t>I measc na sásraí agus na bpleananna comhordaithe sláinte tá earnálacha ábhartha, eagraíochtaí poiblí, príobháideacha agus eagraíochtaí sibhialta, agus páirtithe leasmhara eile ar fud agus idir gach leibhéal</t>
    </r>
  </si>
  <si>
    <r>
      <rPr>
        <sz val="11"/>
        <color rgb="FF000000"/>
        <rFont val="Calibri"/>
        <family val="2"/>
      </rPr>
      <t xml:space="preserve">• </t>
    </r>
    <r>
      <rPr>
        <sz val="11"/>
        <color rgb="FF000000"/>
        <rFont val="Calibri"/>
        <family val="2"/>
      </rPr>
      <t>Comhordú sláinte le sásraí comhordúcháin réigiúnacha agus domhanda ilearnálacha (e.g. Buanchoiste Idirghníomhaireachta) agus Foirne Tíre na Náisiún Aontaithe</t>
    </r>
  </si>
  <si>
    <r>
      <rPr>
        <sz val="11"/>
        <color rgb="FF000000"/>
        <rFont val="Calibri"/>
        <family val="2"/>
      </rPr>
      <t xml:space="preserve">• </t>
    </r>
    <r>
      <rPr>
        <sz val="11"/>
        <color rgb="FF000000"/>
        <rFont val="Calibri"/>
        <family val="2"/>
      </rPr>
      <t>Ullmhacht éigeandála eagraíochtaí poiblí, príobháideacha agus sochaí sibhialta i sláinte an phobail, sláinte ainmhithe, an timpeallacht, turasóireacht, iompar, uisce, seirbhísí éigeandála, imirce agus earnálacha eile</t>
    </r>
  </si>
  <si>
    <r>
      <rPr>
        <sz val="11"/>
        <color rgb="FF000000"/>
        <rFont val="Calibri"/>
        <family val="2"/>
      </rPr>
      <t xml:space="preserve">• </t>
    </r>
    <r>
      <rPr>
        <sz val="11"/>
        <color rgb="FF000000"/>
        <rFont val="Calibri"/>
        <family val="2"/>
      </rPr>
      <t>Tá ionaid oibríochtaí éigeandála sláinte poiblí (IOÉSPanna) agus córais bainistíochta teagmhais curtha ar bun agus tá siad comhtháite le hionaid oibríochtaí éigeandála ilearnála (IOÉanna) agus sásraí comhordúcháin ar fud gach leibhéil</t>
    </r>
  </si>
  <si>
    <r>
      <rPr>
        <i/>
        <sz val="11"/>
        <rFont val="Calibri"/>
        <family val="2"/>
      </rPr>
      <t>Inniúlachtaí</t>
    </r>
  </si>
  <si>
    <r>
      <rPr>
        <sz val="11"/>
        <color rgb="FF000000"/>
        <rFont val="Calibri"/>
        <family val="2"/>
      </rPr>
      <t>C.1</t>
    </r>
  </si>
  <si>
    <r>
      <rPr>
        <sz val="11"/>
        <color rgb="FF000000"/>
        <rFont val="Calibri"/>
        <family val="2"/>
      </rPr>
      <t>Measúnú ar rioscaí agus ar inniúlachtaí chun tosaíochtaí a chinneadh d'ullmhacht éigeandála</t>
    </r>
  </si>
  <si>
    <r>
      <rPr>
        <sz val="11"/>
        <color rgb="FF000000"/>
        <rFont val="Calibri"/>
        <family val="2"/>
      </rPr>
      <t xml:space="preserve">• </t>
    </r>
    <r>
      <rPr>
        <sz val="11"/>
        <color rgb="FF000000"/>
        <rFont val="Calibri"/>
        <family val="2"/>
      </rPr>
      <t>Measúnuithe riosca ar leibhéal an phobail, measúnuithe inniúlachaí agus beartú tosaíochta</t>
    </r>
  </si>
  <si>
    <r>
      <rPr>
        <sz val="11"/>
        <color rgb="FF000000"/>
        <rFont val="Calibri"/>
        <family val="2"/>
      </rPr>
      <t xml:space="preserve">• </t>
    </r>
    <r>
      <rPr>
        <sz val="11"/>
        <color rgb="FF000000"/>
        <rFont val="Calibri"/>
        <family val="2"/>
      </rPr>
      <t>I measc measúnuithe riosca ilghuaise, ilearnála agus measúnuithe acmhainne tá sláinte</t>
    </r>
  </si>
  <si>
    <r>
      <rPr>
        <sz val="11"/>
        <color rgb="FF000000"/>
        <rFont val="Calibri"/>
        <family val="2"/>
      </rPr>
      <t xml:space="preserve">• </t>
    </r>
    <r>
      <rPr>
        <sz val="11"/>
        <color rgb="FF000000"/>
        <rFont val="Calibri"/>
        <family val="2"/>
      </rPr>
      <t>Cúnamh agus treoir theicniúil do mheasúnuithe riosca tíre, measúnuithe inniúlachtaí agus beartú tosaíochta</t>
    </r>
  </si>
  <si>
    <r>
      <rPr>
        <sz val="11"/>
        <color rgb="FF000000"/>
        <rFont val="Calibri"/>
        <family val="2"/>
      </rPr>
      <t>• Rannpháirtíocht an phobail i measúnuithe riosca áitiúla, fonáisiúnta agus náisiúnta, measúnuithe inniúlachtaí agus beartú tosaíochta</t>
    </r>
  </si>
  <si>
    <r>
      <rPr>
        <sz val="11"/>
        <color rgb="FF000000"/>
        <rFont val="Calibri"/>
        <family val="2"/>
      </rPr>
      <t>• I measc measúnuithe riosca éigeandála sláinte straitéiseacha, measúnuithe inniúlachtaí agus beartú tosaíochta tá páirtithe leasmhara ó gach earnáil agus leibhéal</t>
    </r>
  </si>
  <si>
    <r>
      <rPr>
        <sz val="11"/>
        <color rgb="FF000000"/>
        <rFont val="Calibri"/>
        <family val="2"/>
      </rPr>
      <t>• Measúnuithe riosca teagmhais, réamhaisnéis agus samhaltú teagmhais</t>
    </r>
  </si>
  <si>
    <r>
      <rPr>
        <sz val="11"/>
        <color rgb="FF000000"/>
        <rFont val="Calibri"/>
        <family val="2"/>
      </rPr>
      <t>• Comhordú measúnuithe riosca agus inniúlachta réigiúnaí agus domhanda le comhpháirtithe náisiúnta agus idirnáisiúnta</t>
    </r>
  </si>
  <si>
    <r>
      <rPr>
        <sz val="11"/>
        <color rgb="FF000000"/>
        <rFont val="Calibri"/>
        <family val="2"/>
      </rPr>
      <t>C.2</t>
    </r>
  </si>
  <si>
    <r>
      <rPr>
        <sz val="11"/>
        <color rgb="FF000000"/>
        <rFont val="Calibri"/>
        <family val="2"/>
      </rPr>
      <t>Córais faireachais, luathrabhaidh agus bainistíochta faisnéise</t>
    </r>
  </si>
  <si>
    <r>
      <rPr>
        <sz val="11"/>
        <color rgb="FF000000"/>
        <rFont val="Calibri"/>
        <family val="2"/>
      </rPr>
      <t xml:space="preserve">• </t>
    </r>
    <r>
      <rPr>
        <sz val="11"/>
        <color rgb="FF000000"/>
        <rFont val="Calibri"/>
        <family val="2"/>
      </rPr>
      <t>Faireachas pobalbhunaithe ar theagmhas</t>
    </r>
  </si>
  <si>
    <r>
      <rPr>
        <sz val="11"/>
        <color rgb="FF000000"/>
        <rFont val="Calibri"/>
        <family val="2"/>
      </rPr>
      <t xml:space="preserve">• </t>
    </r>
    <r>
      <rPr>
        <sz val="11"/>
        <color rgb="FF000000"/>
        <rFont val="Calibri"/>
        <family val="2"/>
      </rPr>
      <t>Córais faireachais do shláinte an phobail agus do shláinte ainmhithe</t>
    </r>
  </si>
  <si>
    <r>
      <rPr>
        <sz val="11"/>
        <color rgb="FF000000"/>
        <rFont val="Calibri"/>
        <family val="2"/>
      </rPr>
      <t xml:space="preserve">• </t>
    </r>
    <r>
      <rPr>
        <sz val="11"/>
        <color rgb="FF000000"/>
        <rFont val="Calibri"/>
        <family val="2"/>
      </rPr>
      <t>Sásraí comhordúcháin domhanda agus réigiúnacha maidir le sonraí a roinnt le haghaidh éigeandálaí, lena n-áirítear ionaid réigiúnacha rialaithe galar (IRGanna) maidir le faisnéis eipidéimeolaíoch, comhroinnt sonraí, faireachas, luathrabhadh, ullmhacht agus freagairt</t>
    </r>
  </si>
  <si>
    <r>
      <rPr>
        <sz val="11"/>
        <color rgb="FF000000"/>
        <rFont val="Calibri"/>
        <family val="2"/>
      </rPr>
      <t xml:space="preserve">• Sroicheann córais luathrabhaidh ilghuaise pobail </t>
    </r>
  </si>
  <si>
    <r>
      <rPr>
        <sz val="11"/>
        <color rgb="FF000000"/>
        <rFont val="Calibri"/>
        <family val="2"/>
      </rPr>
      <t xml:space="preserve">• </t>
    </r>
    <r>
      <rPr>
        <sz val="11"/>
        <color rgb="FF000000"/>
        <rFont val="Calibri"/>
        <family val="2"/>
      </rPr>
      <t>Neartaítear infhaighteacht, cáilíocht, inrochtaineacht agus úsáid tacar sonraí sláinte maidir le hullmhacht i gcás éigeandála, faireachán, tuairisciú agus bunachair sonraí tubaiste ilghuaise</t>
    </r>
  </si>
  <si>
    <r>
      <rPr>
        <sz val="11"/>
        <color rgb="FF000000"/>
        <rFont val="Calibri"/>
        <family val="2"/>
      </rPr>
      <t xml:space="preserve"> • Cuimsíonn córais luathrabhaidh ilghuaise galair dhaonna agus ainmhithe agus tá rabhaidh sláinte iontu</t>
    </r>
  </si>
  <si>
    <r>
      <rPr>
        <sz val="11"/>
        <color rgb="FF000000"/>
        <rFont val="Calibri"/>
        <family val="2"/>
      </rPr>
      <t>• Aithníodh ionaid aslonnaithe éigeandála pobail le rochtain tapa ar sheirbhísí agus ar sholáthairtí</t>
    </r>
  </si>
  <si>
    <r>
      <rPr>
        <sz val="11"/>
        <color rgb="FF000000"/>
        <rFont val="Calibri"/>
        <family val="2"/>
      </rPr>
      <t>• Cúnamh agus treoir theicniúil maidir le faireachas, luathrabhadh, sonraí sláinte agus bunachair sonraí tubaiste</t>
    </r>
  </si>
  <si>
    <r>
      <rPr>
        <sz val="11"/>
        <color rgb="FF000000"/>
        <rFont val="Calibri"/>
        <family val="2"/>
      </rPr>
      <t>C.3</t>
    </r>
  </si>
  <si>
    <r>
      <rPr>
        <sz val="11"/>
        <color rgb="FF000000"/>
        <rFont val="Calibri"/>
        <family val="2"/>
      </rPr>
      <t>Rochtain ar sheirbhísí diagnóiseacha le haghaidh éigeandálaí</t>
    </r>
  </si>
  <si>
    <r>
      <rPr>
        <sz val="11"/>
        <color rgb="FF000000"/>
        <rFont val="Calibri"/>
        <family val="2"/>
      </rPr>
      <t>• Rochtain ar mhearsheirbhísí diagnóiseacha i gcás éigeandálaí ar leibhéal an phobail</t>
    </r>
  </si>
  <si>
    <r>
      <rPr>
        <sz val="11"/>
        <color rgb="FF000000"/>
        <rFont val="Calibri"/>
        <family val="2"/>
      </rPr>
      <t>• Inniúlachtaí saotharlainne le haghaidh seirbhísí diagnóiseacha i gcás éigeandálaí</t>
    </r>
  </si>
  <si>
    <r>
      <rPr>
        <sz val="11"/>
        <color rgb="FF000000"/>
        <rFont val="Calibri"/>
        <family val="2"/>
      </rPr>
      <t>• Cúnamh agus treoir theicniúil chun seirbhísí diagnóiseacha agus saotharlainne a fhorbairt in earnálacha sláinte poiblí agus ainmhithe le haghaidh éigeandálaí</t>
    </r>
  </si>
  <si>
    <r>
      <rPr>
        <sz val="11"/>
        <color rgb="FF000000"/>
        <rFont val="Calibri"/>
        <family val="2"/>
      </rPr>
      <t>• Inniúlachtaí soghluaiste le haghaidh imscaradh a dhéanamh ar sheirbhísí i gcás éigeandálaí (e.g. saotharlanna sláinte poiblí agus ainmhithe, feistí monatóireachta comhshaoil, trealamh dí-éillithe)</t>
    </r>
  </si>
  <si>
    <r>
      <rPr>
        <sz val="11"/>
        <color rgb="FF000000"/>
        <rFont val="Calibri"/>
        <family val="2"/>
      </rPr>
      <t>• Comhaontuithe agus sásraí chun samplaí a roinnt agus a thástáil</t>
    </r>
  </si>
  <si>
    <r>
      <rPr>
        <sz val="11"/>
        <color rgb="FF000000"/>
        <rFont val="Calibri"/>
        <family val="2"/>
      </rPr>
      <t>• Cumas tagartha réigiúnach saotharlainne le haghaidh éigeandálaí</t>
    </r>
  </si>
  <si>
    <r>
      <rPr>
        <sz val="11"/>
        <color rgb="FF000000"/>
        <rFont val="Calibri"/>
        <family val="2"/>
      </rPr>
      <t>C.4</t>
    </r>
  </si>
  <si>
    <r>
      <rPr>
        <sz val="11"/>
        <color rgb="FF000000"/>
        <rFont val="Calibri"/>
        <family val="2"/>
      </rPr>
      <t>Ullmhacht éigeandála agus leanúnachas seirbhísí bunúsacha, seirbhísí éigeandála agus áiseanna sláinte</t>
    </r>
  </si>
  <si>
    <r>
      <rPr>
        <sz val="11"/>
        <color rgb="FF000000"/>
        <rFont val="Calibri"/>
        <family val="2"/>
      </rPr>
      <t xml:space="preserve">• </t>
    </r>
    <r>
      <rPr>
        <sz val="11"/>
        <color rgb="FF000000"/>
        <rFont val="Calibri"/>
        <family val="2"/>
      </rPr>
      <t>Infhaighteacht agus rochtain ar sheirbhísí éigeandála speisialaithe a thugann aghaidh ar bhacainní fisiciúla, airgeadais agus cultúrtha</t>
    </r>
  </si>
  <si>
    <r>
      <rPr>
        <sz val="11"/>
        <color rgb="FF000000"/>
        <rFont val="Calibri"/>
        <family val="2"/>
      </rPr>
      <t xml:space="preserve">• </t>
    </r>
    <r>
      <rPr>
        <sz val="11"/>
        <color rgb="FF000000"/>
        <rFont val="Calibri"/>
        <family val="2"/>
      </rPr>
      <t>Córais sláinte éigeandála agus seirbhísí speisialaithe (e.g. bainistiú ollthaismí) in earnáil na sláinte, na sláinte tréidliachta agus in earnálacha eile</t>
    </r>
  </si>
  <si>
    <r>
      <rPr>
        <sz val="11"/>
        <color rgb="FF000000"/>
        <rFont val="Calibri"/>
        <family val="2"/>
      </rPr>
      <t xml:space="preserve">• </t>
    </r>
    <r>
      <rPr>
        <sz val="11"/>
        <color rgb="FF000000"/>
        <rFont val="Calibri"/>
        <family val="2"/>
      </rPr>
      <t>Cúnamh agus treoir theicniúil maidir le bainistíocht chliniciúil agus seirbhísí sláinte a bhaineann go díreach le hullmhacht éigeandála agus le pleanáil leanúnachais</t>
    </r>
  </si>
  <si>
    <r>
      <rPr>
        <sz val="11"/>
        <color rgb="FF000000"/>
        <rFont val="Calibri"/>
        <family val="2"/>
      </rPr>
      <t>• Pleananna leanúnachais maidir le rochtain ar shláinte pobail agus seirbhísí bunúsacha in earnálacha eile i gcásanna éigeandála</t>
    </r>
  </si>
  <si>
    <r>
      <rPr>
        <sz val="11"/>
        <color rgb="FF000000"/>
        <rFont val="Calibri"/>
        <family val="2"/>
      </rPr>
      <t>• Pleananna leanúnachais do sheirbhísí sláinte agus bunúsacha in earnálacha eile i gcásanna éigeandála</t>
    </r>
  </si>
  <si>
    <r>
      <rPr>
        <sz val="11"/>
        <color rgb="FF000000"/>
        <rFont val="Calibri"/>
        <family val="2"/>
      </rPr>
      <t>• Tionscnamh maidir le hOspidéil Shábháilte</t>
    </r>
  </si>
  <si>
    <r>
      <rPr>
        <sz val="11"/>
        <color rgb="FF000000"/>
        <rFont val="Calibri"/>
        <family val="2"/>
      </rPr>
      <t>• Ullmhacht éigeandála saoráidí sláinte</t>
    </r>
  </si>
  <si>
    <r>
      <rPr>
        <sz val="11"/>
        <color rgb="FF000000"/>
        <rFont val="Calibri"/>
        <family val="2"/>
      </rPr>
      <t>• Ullmhacht éigeandála ospidéal agus bonneagair i gcláir um ospidéil shábháilte</t>
    </r>
  </si>
  <si>
    <r>
      <rPr>
        <sz val="11"/>
        <color rgb="FF000000"/>
        <rFont val="Calibri"/>
        <family val="2"/>
      </rPr>
      <t>• Treoir agus prótacail chliniciúla</t>
    </r>
  </si>
  <si>
    <r>
      <rPr>
        <sz val="11"/>
        <color rgb="FF000000"/>
        <rFont val="Calibri"/>
        <family val="2"/>
      </rPr>
      <t>C.5</t>
    </r>
  </si>
  <si>
    <r>
      <rPr>
        <sz val="11"/>
        <color rgb="FF000000"/>
        <rFont val="Calibri"/>
        <family val="2"/>
      </rPr>
      <t>Cumarsáid riosca leis na páirtithe leasmhara ar fad d’ullmhacht éigeandála</t>
    </r>
  </si>
  <si>
    <r>
      <rPr>
        <sz val="11"/>
        <color rgb="FF000000"/>
        <rFont val="Calibri"/>
        <family val="2"/>
      </rPr>
      <t xml:space="preserve">• </t>
    </r>
    <r>
      <rPr>
        <sz val="11"/>
        <color rgb="FF000000"/>
        <rFont val="Calibri"/>
        <family val="2"/>
      </rPr>
      <t>Cumarsáid riosca an phobail d'ullmhacht éigeandála</t>
    </r>
  </si>
  <si>
    <r>
      <rPr>
        <sz val="11"/>
        <color rgb="FF000000"/>
        <rFont val="Calibri"/>
        <family val="2"/>
      </rPr>
      <t xml:space="preserve">• </t>
    </r>
    <r>
      <rPr>
        <sz val="11"/>
        <color rgb="FF000000"/>
        <rFont val="Calibri"/>
        <family val="2"/>
      </rPr>
      <t>Sásraí comhordúcháin agus straitéisí ar fud earnálacha do chumarsáid riosca agus slógadh sóisialta i gcás éigeandálaí</t>
    </r>
  </si>
  <si>
    <r>
      <rPr>
        <sz val="11"/>
        <color rgb="FF000000"/>
        <rFont val="Calibri"/>
        <family val="2"/>
      </rPr>
      <t xml:space="preserve">• </t>
    </r>
    <r>
      <rPr>
        <sz val="11"/>
        <color rgb="FF000000"/>
        <rFont val="Calibri"/>
        <family val="2"/>
      </rPr>
      <t>Straitéisí agus sásraí cumarsáide idirghníomhaireachta comhordaithe do chumarsáid phoiblí agus oifigiúil</t>
    </r>
  </si>
  <si>
    <r>
      <rPr>
        <sz val="11"/>
        <color rgb="FF000000"/>
        <rFont val="Calibri"/>
        <family val="2"/>
      </rPr>
      <t xml:space="preserve">• </t>
    </r>
    <r>
      <rPr>
        <sz val="11"/>
        <color rgb="FF000000"/>
        <rFont val="Calibri"/>
        <family val="2"/>
      </rPr>
      <t>Feasacht an phobail maidir le cleachtais chosanta sláinte i gcás éigeandálaí</t>
    </r>
  </si>
  <si>
    <r>
      <rPr>
        <sz val="11"/>
        <color rgb="FF000000"/>
        <rFont val="Calibri"/>
        <family val="2"/>
      </rPr>
      <t xml:space="preserve">• </t>
    </r>
    <r>
      <rPr>
        <sz val="11"/>
        <color rgb="FF000000"/>
        <rFont val="Calibri"/>
        <family val="2"/>
      </rPr>
      <t>Gníomhaíochtaí chun tacú le hullmhacht éigeandála pobail</t>
    </r>
  </si>
  <si>
    <r>
      <rPr>
        <sz val="11"/>
        <color rgb="FF000000"/>
        <rFont val="Calibri"/>
        <family val="2"/>
      </rPr>
      <t xml:space="preserve">• </t>
    </r>
    <r>
      <rPr>
        <sz val="11"/>
        <color rgb="FF000000"/>
        <rFont val="Calibri"/>
        <family val="2"/>
      </rPr>
      <t>Cúnamh teicniúil agus treoir maidir le cumarsáid riosca, slógadh sóisialta agus forbairt inniúlachtaí pobail</t>
    </r>
  </si>
  <si>
    <r>
      <rPr>
        <sz val="11"/>
        <color rgb="FF000000"/>
        <rFont val="Calibri"/>
        <family val="2"/>
      </rPr>
      <t xml:space="preserve">• </t>
    </r>
    <r>
      <rPr>
        <sz val="11"/>
        <color rgb="FF000000"/>
        <rFont val="Calibri"/>
        <family val="2"/>
      </rPr>
      <t>Straitéisí slógaidh sóisialta d'ullmhacht éigeandála</t>
    </r>
  </si>
  <si>
    <r>
      <rPr>
        <sz val="11"/>
        <color rgb="FF000000"/>
        <rFont val="Calibri"/>
        <family val="2"/>
      </rPr>
      <t>C.6</t>
    </r>
  </si>
  <si>
    <r>
      <rPr>
        <sz val="11"/>
        <color rgb="FF000000"/>
        <rFont val="Calibri"/>
        <family val="2"/>
      </rPr>
      <t>Taighde, forbairt agus meastóireacht chun ullmhacht éigeandála a chur ar an eolas agus a luathú</t>
    </r>
  </si>
  <si>
    <r>
      <rPr>
        <sz val="11"/>
        <color rgb="FF000000"/>
        <rFont val="Calibri"/>
        <family val="2"/>
      </rPr>
      <t xml:space="preserve">• </t>
    </r>
    <r>
      <rPr>
        <sz val="11"/>
        <color rgb="FF000000"/>
        <rFont val="Calibri"/>
        <family val="2"/>
      </rPr>
      <t>Díríonn taighde oibríochtúil ar ullmhacht éigeandála pobail</t>
    </r>
  </si>
  <si>
    <r>
      <rPr>
        <sz val="11"/>
        <color rgb="FF000000"/>
        <rFont val="Calibri"/>
        <family val="2"/>
      </rPr>
      <t xml:space="preserve">• </t>
    </r>
    <r>
      <rPr>
        <sz val="11"/>
        <color rgb="FF000000"/>
        <rFont val="Calibri"/>
        <family val="2"/>
      </rPr>
      <t>Comhordú le gníomhaithe náisiúnta agus idirnáisiúnta chun vacsaíní, diagnóisic, cóireálacha agus bearta eile a fhorbairt</t>
    </r>
  </si>
  <si>
    <r>
      <rPr>
        <sz val="11"/>
        <color rgb="FF000000"/>
        <rFont val="Calibri"/>
        <family val="2"/>
      </rPr>
      <t xml:space="preserve">• </t>
    </r>
    <r>
      <rPr>
        <sz val="11"/>
        <color rgb="FF000000"/>
        <rFont val="Calibri"/>
        <family val="2"/>
      </rPr>
      <t>Comhordú domhanda ar mhearfhorbairt vacsaíní, diagnóisic, cóireálacha agus bearta eile (e.g. Treoirphlean EDS maidir le Taighde agus Forbairt)</t>
    </r>
  </si>
  <si>
    <r>
      <rPr>
        <sz val="11"/>
        <color rgb="FF000000"/>
        <rFont val="Calibri"/>
        <family val="2"/>
      </rPr>
      <t>• Measúnú ar ullmhacht éigeandála ar leibhéal an phobail</t>
    </r>
  </si>
  <si>
    <r>
      <rPr>
        <sz val="11"/>
        <color rgb="FF000000"/>
        <rFont val="Calibri"/>
        <family val="2"/>
      </rPr>
      <t>• Fianaise chun treoir theicniúil a fhorbairt d'ullmhacht éigeandála agus do ghalair a thagann chun cinn</t>
    </r>
  </si>
  <si>
    <r>
      <rPr>
        <sz val="11"/>
        <color rgb="FF000000"/>
        <rFont val="Calibri"/>
        <family val="2"/>
      </rPr>
      <t xml:space="preserve">• </t>
    </r>
    <r>
      <rPr>
        <sz val="11"/>
        <color rgb="FF000000"/>
        <rFont val="Calibri"/>
        <family val="2"/>
      </rPr>
      <t>Fianaise chun treoir theicniúil a fhorbairt d'ullmhacht éigeandála agus do shaincheisteanna sláinte atá ag teacht chun cinn</t>
    </r>
  </si>
  <si>
    <r>
      <rPr>
        <sz val="11"/>
        <color rgb="FF000000"/>
        <rFont val="Calibri"/>
        <family val="2"/>
      </rPr>
      <t>• Measúnú tíre ar ullmhacht éigeandála</t>
    </r>
  </si>
  <si>
    <r>
      <rPr>
        <sz val="11"/>
        <color rgb="FF000000"/>
        <rFont val="Calibri"/>
        <family val="2"/>
      </rPr>
      <t>• Taighde domhanda agus réigiúnach, staidéar costais-tairbhe agus meastóireacht ar ullmhacht éigeandála</t>
    </r>
  </si>
  <si>
    <r>
      <rPr>
        <i/>
        <sz val="11"/>
        <rFont val="Calibri"/>
        <family val="2"/>
      </rPr>
      <t>Acmhainní – daonna, airgeadais, lóistíochta agus soláthairtí</t>
    </r>
  </si>
  <si>
    <r>
      <rPr>
        <sz val="11"/>
        <color rgb="FF000000"/>
        <rFont val="Calibri"/>
        <family val="2"/>
      </rPr>
      <t>R.1</t>
    </r>
  </si>
  <si>
    <r>
      <rPr>
        <sz val="11"/>
        <color rgb="FF000000"/>
        <rFont val="Calibri"/>
        <family val="2"/>
      </rPr>
      <t>Acmhainní airgeadais d'ullmhacht éigeandála agus maoiniú teagmhasach le haghaidh freagartha éigeandála</t>
    </r>
  </si>
  <si>
    <r>
      <rPr>
        <sz val="11"/>
        <color rgb="FF000000"/>
        <rFont val="Calibri"/>
        <family val="2"/>
      </rPr>
      <t xml:space="preserve">• </t>
    </r>
    <r>
      <rPr>
        <sz val="11"/>
        <color rgb="FF000000"/>
        <rFont val="Calibri"/>
        <family val="2"/>
      </rPr>
      <t>Infhaighteacht agus rochtain ar bhuiséid agus acmhainní eile le haghaidh ullmhachta éigeandála</t>
    </r>
  </si>
  <si>
    <r>
      <rPr>
        <sz val="11"/>
        <color rgb="FF000000"/>
        <rFont val="Calibri"/>
        <family val="2"/>
      </rPr>
      <t xml:space="preserve">• </t>
    </r>
    <r>
      <rPr>
        <sz val="11"/>
        <color rgb="FF000000"/>
        <rFont val="Calibri"/>
        <family val="2"/>
      </rPr>
      <t>Cistiú intíre tiomanta do thosaíochtaí ullmhachta éigeandála ó mhaoiniú sláinte náisiúnta, buiséid sláinte rialta agus buiséid éigeandála</t>
    </r>
  </si>
  <si>
    <r>
      <rPr>
        <sz val="11"/>
        <color rgb="FF000000"/>
        <rFont val="Calibri"/>
        <family val="2"/>
      </rPr>
      <t xml:space="preserve">• </t>
    </r>
    <r>
      <rPr>
        <sz val="11"/>
        <color rgb="FF000000"/>
        <rFont val="Calibri"/>
        <family val="2"/>
      </rPr>
      <t>Cistiú idirnáisiúnta ailínithe go díreach le pleananna agus tosaíochtaí ullmhachta tíre</t>
    </r>
  </si>
  <si>
    <r>
      <rPr>
        <sz val="11"/>
        <color rgb="FF000000"/>
        <rFont val="Calibri"/>
        <family val="2"/>
      </rPr>
      <t>• Infhaighteacht agus rochtain ar chistí teagmhasacha éigeandála</t>
    </r>
  </si>
  <si>
    <r>
      <rPr>
        <sz val="11"/>
        <color rgb="FF000000"/>
        <rFont val="Calibri"/>
        <family val="2"/>
      </rPr>
      <t>• Sásraí maoinithe teagmhasacha a bhunú agus a chur ar fáil d’fhreagairt éigeandála</t>
    </r>
  </si>
  <si>
    <r>
      <rPr>
        <sz val="11"/>
        <color rgb="FF000000"/>
        <rFont val="Calibri"/>
        <family val="2"/>
      </rPr>
      <t xml:space="preserve">• </t>
    </r>
    <r>
      <rPr>
        <sz val="11"/>
        <color rgb="FF000000"/>
        <rFont val="Calibri"/>
        <family val="2"/>
      </rPr>
      <t>Maoiniú teagmhasach ilearnála agus eagrúcháin le haghaidh éigeandálaí</t>
    </r>
  </si>
  <si>
    <r>
      <rPr>
        <sz val="11"/>
        <color rgb="FF000000"/>
        <rFont val="Calibri"/>
        <family val="2"/>
      </rPr>
      <t>R.2</t>
    </r>
  </si>
  <si>
    <r>
      <rPr>
        <sz val="11"/>
        <color rgb="FF000000"/>
        <rFont val="Calibri"/>
        <family val="2"/>
      </rPr>
      <t>Acmhainní daonna tiomnaithe, oilte agus feistithe le haghaidh éigeandálaí</t>
    </r>
  </si>
  <si>
    <r>
      <rPr>
        <sz val="11"/>
        <color rgb="FF000000"/>
        <rFont val="Calibri"/>
        <family val="2"/>
      </rPr>
      <t xml:space="preserve">• </t>
    </r>
    <r>
      <rPr>
        <sz val="11"/>
        <color rgb="FF000000"/>
        <rFont val="Calibri"/>
        <family val="2"/>
      </rPr>
      <t>Oiliúint oibrithe sláinte in ullmhacht éigeandála ilghuaise</t>
    </r>
  </si>
  <si>
    <r>
      <rPr>
        <sz val="11"/>
        <color rgb="FF000000"/>
        <rFont val="Calibri"/>
        <family val="2"/>
      </rPr>
      <t xml:space="preserve">• </t>
    </r>
    <r>
      <rPr>
        <sz val="11"/>
        <color rgb="FF000000"/>
        <rFont val="Calibri"/>
        <family val="2"/>
      </rPr>
      <t>Cuimsítear i gcúrsaí oiliúna ilghuaise ilearnála an tsláinte</t>
    </r>
  </si>
  <si>
    <r>
      <rPr>
        <sz val="11"/>
        <color rgb="FF000000"/>
        <rFont val="Calibri"/>
        <family val="2"/>
      </rPr>
      <t xml:space="preserve">• </t>
    </r>
    <r>
      <rPr>
        <sz val="11"/>
        <color rgb="FF000000"/>
        <rFont val="Calibri"/>
        <family val="2"/>
      </rPr>
      <t>Treoir theicniúil agus cúnamh d'ullmhacht lucht oibre éigeandála sláinte réigiúnach agus domhanda (lena n-áirítear foirne agus linnte saineolaithe)</t>
    </r>
  </si>
  <si>
    <r>
      <rPr>
        <sz val="11"/>
        <color rgb="FF000000"/>
        <rFont val="Calibri"/>
        <family val="2"/>
      </rPr>
      <t xml:space="preserve">• </t>
    </r>
    <r>
      <rPr>
        <sz val="11"/>
        <color rgb="FF000000"/>
        <rFont val="Calibri"/>
        <family val="2"/>
      </rPr>
      <t>Oiliúint ilpháirtithe leasmhara ar oibrithe deonacha éigeandála pobail maidir le gnéithe sláinte a bhaineann le héigeandálaí</t>
    </r>
  </si>
  <si>
    <r>
      <rPr>
        <sz val="11"/>
        <color rgb="FF000000"/>
        <rFont val="Calibri"/>
        <family val="2"/>
      </rPr>
      <t xml:space="preserve">• </t>
    </r>
    <r>
      <rPr>
        <sz val="11"/>
        <color rgb="FF000000"/>
        <rFont val="Calibri"/>
        <family val="2"/>
      </rPr>
      <t>Foireann speisialaithe a bhunú agus a chothabháil (e.g foirne leighis éigeandála, foirne mearfhreagartha) agus linnte saineolaithe</t>
    </r>
  </si>
  <si>
    <r>
      <rPr>
        <sz val="11"/>
        <color rgb="FF000000"/>
        <rFont val="Calibri"/>
        <family val="2"/>
      </rPr>
      <t>• Oiliúint réamh-imlonnaithe</t>
    </r>
  </si>
  <si>
    <r>
      <rPr>
        <sz val="11"/>
        <color rgb="FF000000"/>
        <rFont val="Calibri"/>
        <family val="2"/>
      </rPr>
      <t>• Cuimsítear i bpleananna forbartha lucht oibre sláinte feidhmeanna a bhaineann le héigeandálaí, aghaidh a thabhairt ar easpa scileanna agus áirítear ann na hearnálacha poiblí, príobháideacha agus na sochaí sibhialta</t>
    </r>
  </si>
  <si>
    <r>
      <rPr>
        <sz val="11"/>
        <color rgb="FF000000"/>
        <rFont val="Calibri"/>
        <family val="2"/>
      </rPr>
      <t>• Comhaontuithe idir tíortha le haghaidh inniúlachta borrtha</t>
    </r>
  </si>
  <si>
    <r>
      <rPr>
        <sz val="11"/>
        <color rgb="FF000000"/>
        <rFont val="Calibri"/>
        <family val="2"/>
      </rPr>
      <t>R.3</t>
    </r>
  </si>
  <si>
    <r>
      <rPr>
        <sz val="11"/>
        <color rgb="FF000000"/>
        <rFont val="Calibri"/>
        <family val="2"/>
      </rPr>
      <t>Sásraí lóistíochta agus soláthairtí riachtanacha ar mhaithe le sláinte</t>
    </r>
  </si>
  <si>
    <r>
      <rPr>
        <sz val="11"/>
        <color rgb="FF000000"/>
        <rFont val="Calibri"/>
        <family val="2"/>
      </rPr>
      <t xml:space="preserve">• </t>
    </r>
    <r>
      <rPr>
        <sz val="11"/>
        <color rgb="FF000000"/>
        <rFont val="Calibri"/>
        <family val="2"/>
      </rPr>
      <t>Rochtain agus infhaighteacht ar stoic éigeandála agus ar threalamh ar leibhéal an phobail</t>
    </r>
  </si>
  <si>
    <r>
      <rPr>
        <sz val="11"/>
        <color rgb="FF000000"/>
        <rFont val="Calibri"/>
        <family val="2"/>
      </rPr>
      <t xml:space="preserve">• </t>
    </r>
    <r>
      <rPr>
        <sz val="11"/>
        <color rgb="FF000000"/>
        <rFont val="Calibri"/>
        <family val="2"/>
      </rPr>
      <t>Córais agus comhaontuithe maidir le stoc-charnadh agus cothabháil vacsaíní (lena n-áirítear slabhra fuar), frithnimheanna, sampláil, diagnóisic, TCP agus soláthairtí riachtanacha eile</t>
    </r>
  </si>
  <si>
    <r>
      <rPr>
        <sz val="11"/>
        <color rgb="FF000000"/>
        <rFont val="Calibri"/>
        <family val="2"/>
      </rPr>
      <t xml:space="preserve">• </t>
    </r>
    <r>
      <rPr>
        <sz val="11"/>
        <color rgb="FF000000"/>
        <rFont val="Calibri"/>
        <family val="2"/>
      </rPr>
      <t>Comhaontuithe maidir le beartú tosaíochta domhanda agus dáileadh príomhsholáthairtí i gcás éigeandálaí</t>
    </r>
  </si>
  <si>
    <r>
      <rPr>
        <sz val="11"/>
        <color rgb="FF000000"/>
        <rFont val="Calibri"/>
        <family val="2"/>
      </rPr>
      <t xml:space="preserve">• </t>
    </r>
    <r>
      <rPr>
        <sz val="11"/>
        <color rgb="FF000000"/>
        <rFont val="Calibri"/>
        <family val="2"/>
      </rPr>
      <t>Ullmhacht éigeandála na gcóras lóistíochta chun tacú le sláinte in éigeandálaí</t>
    </r>
  </si>
  <si>
    <r>
      <rPr>
        <sz val="11"/>
        <color rgb="FF000000"/>
        <rFont val="Calibri"/>
        <family val="2"/>
      </rPr>
      <t xml:space="preserve">• </t>
    </r>
    <r>
      <rPr>
        <sz val="11"/>
        <color rgb="FF000000"/>
        <rFont val="Calibri"/>
        <family val="2"/>
      </rPr>
      <t>Stoc-charnadh domhanda agus réigiúnach, réamhshuíomh agus ullmhacht na gcóras lóistíochta chun soláthairtí riachtanacha a dháileadh i gcás éigeandálaí</t>
    </r>
  </si>
  <si>
    <t>Objectives</t>
  </si>
  <si>
    <t>Key performance indicators</t>
  </si>
  <si>
    <t>Performace measures</t>
  </si>
  <si>
    <t>N</t>
  </si>
  <si>
    <t>EA</t>
  </si>
  <si>
    <t>Emergency management legal framework is updated and follows international agreements</t>
  </si>
  <si>
    <t>EA-1</t>
  </si>
  <si>
    <t>Legal framework for multisectoral emergency management is updated and follows international agreements</t>
  </si>
  <si>
    <t>EA1.1</t>
  </si>
  <si>
    <t>Legal framework follows an all-hazards approach (i.e. biological, chemical and environmental)</t>
  </si>
  <si>
    <t>EA1.2</t>
  </si>
  <si>
    <t>It considers all phases of preparedness: risk reduction/prevention, response, recovery and evaluation</t>
  </si>
  <si>
    <t>EA1.3</t>
  </si>
  <si>
    <t>It defines procedures for declaring and terminating a state of emergency at both national and subnational levels</t>
  </si>
  <si>
    <t>EA1.4</t>
  </si>
  <si>
    <t>It is consistent with legally binding international agreements and conventions (e.g. International Health Regulations and Hyogo Framework for Action)</t>
  </si>
  <si>
    <t>EB</t>
  </si>
  <si>
    <t>Emergency management organizational structures are established and their operational links are functioning</t>
  </si>
  <si>
    <t>EB-1</t>
  </si>
  <si>
    <t>National multisectoral committee (or equivalent) for emergency management coordination includes the health-sector</t>
  </si>
  <si>
    <t>EB1.1</t>
  </si>
  <si>
    <t>National multisectoral committee for emergency management coordination is or can be established in case of an emergency</t>
  </si>
  <si>
    <t>EB1.2</t>
  </si>
  <si>
    <t>It includes high-level representatives of the health-sector</t>
  </si>
  <si>
    <t>EB1.3</t>
  </si>
  <si>
    <t>Roles, responsibilities and authority of the members of the committee and its secretariat are defined</t>
  </si>
  <si>
    <t>EB1.4</t>
  </si>
  <si>
    <t>It monitors and reviews performance of the national emergency management strategy</t>
  </si>
  <si>
    <t>EB-2</t>
  </si>
  <si>
    <t>National inter-sectoral collaboration mechanisms are functioning</t>
  </si>
  <si>
    <t>EB2.1</t>
  </si>
  <si>
    <t>National inter-sectoral collaboration mechanisms include signed agreements and SOPs (or equivalent)</t>
  </si>
  <si>
    <t>EB2.2</t>
  </si>
  <si>
    <t>Coordination mechanisms promote the documentation and follow-up of decisions made at the planning meetings</t>
  </si>
  <si>
    <t>EC</t>
  </si>
  <si>
    <t>Emergency management plan is updated and health-sector programmes are implemented</t>
  </si>
  <si>
    <t>EC-1</t>
  </si>
  <si>
    <t>National multisectoral emergency preparedness plan is updated</t>
  </si>
  <si>
    <t>EC1.1</t>
  </si>
  <si>
    <t>National multisectoral emergency preparedness plan is updated according to legal requirements</t>
  </si>
  <si>
    <t>EC1.2</t>
  </si>
  <si>
    <t>It specifies location of Command and Control Structure from which emergency will be managed</t>
  </si>
  <si>
    <t>EC1.3</t>
  </si>
  <si>
    <t>It defines activation, coordination and deactivation/stand-down procedures, including debriefing and the process of recovery and returning to normal</t>
  </si>
  <si>
    <t>EC1.4</t>
  </si>
  <si>
    <t>It is published after each revision</t>
  </si>
  <si>
    <t>EC-2</t>
  </si>
  <si>
    <t>National emergency preparedness health-sector programmes are implemented</t>
  </si>
  <si>
    <t>EC2.1</t>
  </si>
  <si>
    <t>Health-sector emergency management programmes include the development and dissemination of guidelines</t>
  </si>
  <si>
    <t>EC2.2</t>
  </si>
  <si>
    <t>They include the development, organization and delivery of training programmes</t>
  </si>
  <si>
    <t>EC2.3</t>
  </si>
  <si>
    <t>They foresee the development and evaluation of exercises and drills</t>
  </si>
  <si>
    <t>EC2.4</t>
  </si>
  <si>
    <t>They provide for the coordination and monitoring of, and the regular reporting on, programme implementation</t>
  </si>
  <si>
    <t>ED</t>
  </si>
  <si>
    <t>Emergency management organizations and agencies have adequate funding</t>
  </si>
  <si>
    <t>ED-1</t>
  </si>
  <si>
    <t>Multisectoral mechanisms for financing national emergency management activities are functioning</t>
  </si>
  <si>
    <t>ED1.1</t>
  </si>
  <si>
    <t>Funds are available for the multisectoral preparedness for, and management of, emergencies at the national level</t>
  </si>
  <si>
    <t>ED1.2</t>
  </si>
  <si>
    <t>Funds are designated for a health-sector emergency preparedness programme</t>
  </si>
  <si>
    <t>ED1.3</t>
  </si>
  <si>
    <t>There are mechanisms for accessing contingency funds for health-sector emergency response and recovery operations</t>
  </si>
  <si>
    <t>ED1.4</t>
  </si>
  <si>
    <t>Health-sector financing mechanisms include how regular or surge workforce will be paid for the increased working (overtime) that will take place during emergencies</t>
  </si>
  <si>
    <t>EE</t>
  </si>
  <si>
    <t>Health-sector business continuity management plan is updated and programmes are implemented</t>
  </si>
  <si>
    <t>EE-1</t>
  </si>
  <si>
    <t>Health-sector business continuity management plan is updated and programmes are implemented</t>
  </si>
  <si>
    <t>EE1.1</t>
  </si>
  <si>
    <t>Health-sector business impact analysis, that includes identification of critical business functions/processes/services and resources, has been conducted</t>
  </si>
  <si>
    <t>EE1.2</t>
  </si>
  <si>
    <t>Staff vital to maintain critical functions are identified</t>
  </si>
  <si>
    <t>EE1.3</t>
  </si>
  <si>
    <t>The need to stockpile strategic reserves of supplies, material and equipment has been addressed</t>
  </si>
  <si>
    <t>EE1.4</t>
  </si>
  <si>
    <t>Operational critical resources of health-care facilities (e.g. safe food, water, electricity, heating, etc.) have been identified</t>
  </si>
  <si>
    <t>EE1.5</t>
  </si>
  <si>
    <t>Health-sector crisis management plan, that provides clear command structures, delegations of authority/orders of succession and escalation criteria, is developed</t>
  </si>
  <si>
    <t>EE1.6</t>
  </si>
  <si>
    <t>Business continuity programmes include assigning and training alternative staff for critical posts</t>
  </si>
  <si>
    <t>EE1.7</t>
  </si>
  <si>
    <t xml:space="preserve">They include considering and testing ways of reducing societal disruption (e.g. telecommuting, working from home, reducing the number of physical meetings and travel) </t>
  </si>
  <si>
    <t>EE1.8</t>
  </si>
  <si>
    <t>They address the need for social services support for essential workers</t>
  </si>
  <si>
    <t>EE1.9</t>
  </si>
  <si>
    <t>They address the need for psychosocial support services to help workers remain effective</t>
  </si>
  <si>
    <t>EE1.10</t>
  </si>
  <si>
    <t>They include training, exercising, evaluating, updating and validating business continuity plan</t>
  </si>
  <si>
    <t>Objectives</t>
  </si>
  <si>
    <t>Key performance indicators</t>
  </si>
  <si>
    <t>Performace measures</t>
  </si>
  <si>
    <t>N</t>
  </si>
  <si>
    <t>G1A</t>
  </si>
  <si>
    <t>Develop a comprehensive national public health-risk assessment</t>
  </si>
  <si>
    <t>G1A-1</t>
  </si>
  <si>
    <t>National public health-information system for risk and resources assessments is operative</t>
  </si>
  <si>
    <t>G1A1.1</t>
  </si>
  <si>
    <t>National public health-information system provides data of relevant hazards of all origins (i.e. biological, chemical and environmental)</t>
  </si>
  <si>
    <t>G1A1.2</t>
  </si>
  <si>
    <t>Responsibilities and authority related to the system have been defined</t>
  </si>
  <si>
    <t>G1A1.3</t>
  </si>
  <si>
    <t>Protocols and procedures for the collection, analysis and dissemination of data for conducting risk and resources assessment are developed</t>
  </si>
  <si>
    <t>G1A1.4</t>
  </si>
  <si>
    <t>Evaluations and improvements of the system are performed regularly</t>
  </si>
  <si>
    <t>G1A1.5</t>
  </si>
  <si>
    <t>National public health-risk assessment  is updated regularly</t>
  </si>
  <si>
    <t>G1A1.6</t>
  </si>
  <si>
    <t>It includes vulnerability assessment (of communities, infrastructure and services)</t>
  </si>
  <si>
    <t>G1A-2</t>
  </si>
  <si>
    <t>National surveillance and epidemic-intelligence system is operative</t>
  </si>
  <si>
    <t>G1A2.1</t>
  </si>
  <si>
    <t>There is a list of priority diseases, conditions and case definitions for surveillance</t>
  </si>
  <si>
    <t>G1A2.2</t>
  </si>
  <si>
    <t>There is a specific unit(s) designated for surveillance of public health risks</t>
  </si>
  <si>
    <t>G1A2.3</t>
  </si>
  <si>
    <t>SOPs defining roles, responsibilities and procedures related to the collection, analysis and dissemination of surveillance data are developed</t>
  </si>
  <si>
    <t>G1A2.4</t>
  </si>
  <si>
    <t>Surveillance system provides for data-sharing in other-than-human areas: agricultural, veterinary, environmental, etc.</t>
  </si>
  <si>
    <t>G1A2.5</t>
  </si>
  <si>
    <t>Information sources include screening of media and other alternative sources, and ‘rumour checking’ to assess or verify emergencies</t>
  </si>
  <si>
    <t>G1A2.6</t>
  </si>
  <si>
    <t>Baseline estimates, trends and thresholds for alert and action are defined for the community/primary response level for priority diseases/events</t>
  </si>
  <si>
    <t>G1A2.7</t>
  </si>
  <si>
    <t>There is timely reporting from reporting units</t>
  </si>
  <si>
    <t>G1A2.8</t>
  </si>
  <si>
    <t>Deviations or values exceeding thresholds are detected and used for action at the community/primary public health response level</t>
  </si>
  <si>
    <t>G1A2.9</t>
  </si>
  <si>
    <t>Regular feedback of surveillance results are disseminated to all levels and other relevant stakeholders (e.g. Epi bulletins, surveillance reports, etc.)</t>
  </si>
  <si>
    <t>G1A2.10</t>
  </si>
  <si>
    <t>Evaluations of the early warning function of the surveillance and epidemic-intelligence system have been carried out</t>
  </si>
  <si>
    <t>G1A-3</t>
  </si>
  <si>
    <t>National and international information-sharing mechanisms are functioning</t>
  </si>
  <si>
    <t>G1A3.1</t>
  </si>
  <si>
    <t>National information-sharing mechanisms with other relevant sectors and all level health-sector organizations are functioning</t>
  </si>
  <si>
    <t>G1A3.2</t>
  </si>
  <si>
    <t>International information-sharing system for reporting according to IHR and European mandatory requirements are operative</t>
  </si>
  <si>
    <t>G1A3.3</t>
  </si>
  <si>
    <t>All of events that meet the criteria for IHR notification have been notified by the NFP to WHO within 24 hours of conducting risk assessments over the last 12 months</t>
  </si>
  <si>
    <t>G1A3.4</t>
  </si>
  <si>
    <t>All of events that meet the criteria for notification under Decision No 1082/2013/EU have been notified by the NFP to HSC and ECDC, EFSA or corresponding EU agency within 24 hours of conducting risk assessments over the last 12 months</t>
  </si>
  <si>
    <t>G1A3.5</t>
  </si>
  <si>
    <t>NFP has responded to all verification requests from WHO within 24 hours in the last 12 months</t>
  </si>
  <si>
    <t>G1A3.6</t>
  </si>
  <si>
    <t>NFP has responded to all verification requests from HSC, ECDC, EFSA or other EU agency within 24 hours in the past 12 months</t>
  </si>
  <si>
    <t>G1B</t>
  </si>
  <si>
    <t>Improve communication of health-risk information</t>
  </si>
  <si>
    <t>G1B-1</t>
  </si>
  <si>
    <t>Strategies for risk communication with the public and the media are developed</t>
  </si>
  <si>
    <t>G1B1.1</t>
  </si>
  <si>
    <t>National emergency preparedness plan includes a public information management strategy</t>
  </si>
  <si>
    <t>G1B1.2</t>
  </si>
  <si>
    <t>Risk communication partners and stakeholders are identified (e.g. science organizations, community leaders, NGOs, etc.)</t>
  </si>
  <si>
    <t>G1B1.3</t>
  </si>
  <si>
    <t>Risk communication plan is developed (includes inventory of communication partners, focal points, stakeholders and their capacities)</t>
  </si>
  <si>
    <t>G1B1.4</t>
  </si>
  <si>
    <t>Policies, SOPs or guidelines are developed to support the risk communication plan</t>
  </si>
  <si>
    <t>G1B1.5</t>
  </si>
  <si>
    <t>Relationships with the media are established before the emergency (contacts with key media staff are regular)</t>
  </si>
  <si>
    <t>G1B1.6</t>
  </si>
  <si>
    <t>Generic pre-prepared media statements templates, frequently asked questions and answers (related to key messages) and advertising material are available</t>
  </si>
  <si>
    <t>G1B1.7</t>
  </si>
  <si>
    <t>Risk communication plan has been implemented or tested through actual emergency or simulation exercise and updated</t>
  </si>
  <si>
    <t>G1B1.8</t>
  </si>
  <si>
    <t>Evaluation of the risk communication has been conducted after emergencies and exercises, for timeliness, transparency and appropriateness of communications</t>
  </si>
  <si>
    <t>G1B-2</t>
  </si>
  <si>
    <t>Strategies for risk communication with staff involved in risk management are developed</t>
  </si>
  <si>
    <t>G1B2.1</t>
  </si>
  <si>
    <t xml:space="preserve">National emergency preparedness plan includes a strategy for communication with staff involved in risk management </t>
  </si>
  <si>
    <t>G1B2.2</t>
  </si>
  <si>
    <t>Risk communication partners and stakeholders are identified (e.g. professional associations, labor unions, etc.)</t>
  </si>
  <si>
    <t>G1B2.3</t>
  </si>
  <si>
    <t>Information on specific risks and personal protective measures for staff involved in risk reduction/prevention is regularly updated and disseminated</t>
  </si>
  <si>
    <t>G1B2.4</t>
  </si>
  <si>
    <t>A plan for reviewing, revising and monitoring impact of risk communication strategy with staff is developed</t>
  </si>
  <si>
    <t>G1C</t>
  </si>
  <si>
    <t>Reduce and prevent the health risks from all-hazards</t>
  </si>
  <si>
    <t>G1C-1</t>
  </si>
  <si>
    <t>Implementation of risk reduction and prevention programmes is inclusive and coordinated</t>
  </si>
  <si>
    <t>G1C1.1</t>
  </si>
  <si>
    <t>Risk reduction and preventive activities are joined up across all relevant emergency management organizations and agencies (i.e. public health services, civil protection services, law enforcement services, etc.)</t>
  </si>
  <si>
    <t>G1C1.2</t>
  </si>
  <si>
    <t>Inter-agency mechanisms are maintained to update other countries and international organizations and agencies on progress, resolve issues and address collective needs</t>
  </si>
  <si>
    <t>G1C-2</t>
  </si>
  <si>
    <t>National and subnational health-sector programmes on risk reduction and prevention are implemented</t>
  </si>
  <si>
    <t>G1C2.1</t>
  </si>
  <si>
    <t xml:space="preserve">National and subnational health-sector risk reduction and prevention programmes are implemented for the most relevant hazards detected </t>
  </si>
  <si>
    <t>G1C2.2</t>
  </si>
  <si>
    <t>The impact and effectiveness of these programmes (e.g. vaccination), including adverse effects, is assessed regularly</t>
  </si>
  <si>
    <t>G1C-3</t>
  </si>
  <si>
    <t>Infection Prevention and Control programme is operative at national and hospital levels</t>
  </si>
  <si>
    <t>G1C3.1</t>
  </si>
  <si>
    <t>Responsibility has been assigned for surveillance of health-care-associated infections within the country</t>
  </si>
  <si>
    <t>G1C3.2</t>
  </si>
  <si>
    <t>Responsibility has been assigned for surveillance of anti-microbial resistance within the country</t>
  </si>
  <si>
    <t>G1C3.3</t>
  </si>
  <si>
    <t>National Infection Prevention and Control policy or operational plan is available and implemented</t>
  </si>
  <si>
    <t>G1C3.4</t>
  </si>
  <si>
    <t>SOPs, guidelines and protocols for IPC are available to hospitals</t>
  </si>
  <si>
    <t>G1C3.5</t>
  </si>
  <si>
    <t>All tertiary hospitals have designated area(s) and defined procedures for the care of patients requiring specific isolation precautions according to guidelines</t>
  </si>
  <si>
    <t>G1C3.6</t>
  </si>
  <si>
    <t>There are qualified IPC professionals in place in all tertiary hospitals</t>
  </si>
  <si>
    <t>G1C3.7</t>
  </si>
  <si>
    <t xml:space="preserve">Defined norms or guidelines for protecting health-care workers from health-care associated infections are developed and implemented </t>
  </si>
  <si>
    <t>G1C3.8</t>
  </si>
  <si>
    <t xml:space="preserve">There is surveillance within high risk groups to promptly detect and investigate clusters of infectious disease patients, as well as unexplained illnesses in health workers </t>
  </si>
  <si>
    <t>G1C3.9</t>
  </si>
  <si>
    <t>A monitoring system for antimicrobial resistance is functioning</t>
  </si>
  <si>
    <t>G1C3.10</t>
  </si>
  <si>
    <t xml:space="preserve">Data on the magnitude and trends of antimicrobial resistance is available </t>
  </si>
  <si>
    <t>Objectives</t>
  </si>
  <si>
    <t>Key performance indicators</t>
  </si>
  <si>
    <t>Performace measures</t>
  </si>
  <si>
    <t>N</t>
  </si>
  <si>
    <t>G2A</t>
  </si>
  <si>
    <t>Promote capability development in emergency management</t>
  </si>
  <si>
    <t>G2A-1</t>
  </si>
  <si>
    <t>Emergency management human resource and capability development strategy is developed</t>
  </si>
  <si>
    <t>G2A1.1</t>
  </si>
  <si>
    <t>National emergency preparedness plan includes a human resource and capability development strategy based on defined competencies</t>
  </si>
  <si>
    <t>G2A1.2</t>
  </si>
  <si>
    <t>Specific budget is allocated</t>
  </si>
  <si>
    <t>G2A1.3</t>
  </si>
  <si>
    <t>A needs assessment has been conducted to identify gaps in human resources and training</t>
  </si>
  <si>
    <t>G2A1.4</t>
  </si>
  <si>
    <t>A plan or strategy is developed to access field epidemiology training in-country, regionally or internationally</t>
  </si>
  <si>
    <t>G2A-2</t>
  </si>
  <si>
    <t>Exercising is effective in improving emergency management capability</t>
  </si>
  <si>
    <t>G2A2.1</t>
  </si>
  <si>
    <t>The country has conducted a national emergency preparedness exercise/drill in the last year</t>
  </si>
  <si>
    <t>G2A2.2</t>
  </si>
  <si>
    <t>Critical SOPs are tested during exercising</t>
  </si>
  <si>
    <t>G2A2.3</t>
  </si>
  <si>
    <t>A formal process for identifying opportunities for improvement arising from exercises/drills/events is developed</t>
  </si>
  <si>
    <t>G2A2.4</t>
  </si>
  <si>
    <t>There are formal reports to internal and external stakeholders on the implementation of corrective actions</t>
  </si>
  <si>
    <t>G2B</t>
  </si>
  <si>
    <t>Enhance ability to coordinate and manage emergencies</t>
  </si>
  <si>
    <t>G2B-1</t>
  </si>
  <si>
    <t>National emergency management command and control structure (or equivalent) operates effectively</t>
  </si>
  <si>
    <t>G2B1.1</t>
  </si>
  <si>
    <t>CCS function leads (Event, Operations, Financial, Logistics, Public Information Managers, etc.) and staff are identified</t>
  </si>
  <si>
    <t>G2B1.2</t>
  </si>
  <si>
    <t>CCS has a functional, effective 24/7/365 duty team that is tested regularly</t>
  </si>
  <si>
    <t>G2B1.3</t>
  </si>
  <si>
    <t>CCS has an agreed protocol for activation/deactivation time</t>
  </si>
  <si>
    <t>G2B1.4</t>
  </si>
  <si>
    <t>A link/contact structure exist to support CCS regarding national management of emergencies at other levels and sectors (e.g. Police, Transport, Travel, Education, Food Supply) by dealing with triage operations, event and/or outbreak investigations, trade bans, travel advisories and movement restrictions</t>
  </si>
  <si>
    <t>G2B1.5</t>
  </si>
  <si>
    <t>Coordination between CCS and international organizations and agencies is assured: emergency manager and IHR, HSC and ECDC NFPs are identified</t>
  </si>
  <si>
    <t>G2B1.6</t>
  </si>
  <si>
    <t>Effective communication systems and processes exist between CCS, EU Agencies-Emergency Operation Centres and EC-Health Emergency Operation Facility</t>
  </si>
  <si>
    <t>G2B1.7</t>
  </si>
  <si>
    <t>Emergency response management procedures (including mechanism to activate response plan) have been implemented for a real or simulated PHE response in the year</t>
  </si>
  <si>
    <t>G2B1.8</t>
  </si>
  <si>
    <t>They have been evaluated and updated after a real or simulated emergency response</t>
  </si>
  <si>
    <t>G2C</t>
  </si>
  <si>
    <t>Improve information management during emergencies</t>
  </si>
  <si>
    <t>G2C-1</t>
  </si>
  <si>
    <t>Rapid health-needs assessment could be developed during emergencies</t>
  </si>
  <si>
    <t>G2C1.1</t>
  </si>
  <si>
    <t>Formal mechanisms are established for carrying out rapid health-needs assessments through investigation and rapid response teams</t>
  </si>
  <si>
    <t>G2C1.2</t>
  </si>
  <si>
    <t>A national directory or list of experts in health and other sectors to support a response to emergencies is updated</t>
  </si>
  <si>
    <t>G2C1.3</t>
  </si>
  <si>
    <t>There are operational links with WHO, HSC, ECDC and the Scientific Committees in the fields of consumer safety, public health and the environment</t>
  </si>
  <si>
    <t>G2D</t>
  </si>
  <si>
    <t>Improve communication during emergencies</t>
  </si>
  <si>
    <t>G2D-1</t>
  </si>
  <si>
    <t>Strategies for crisis communication with the public and the media are developed</t>
  </si>
  <si>
    <t>G2D1.1</t>
  </si>
  <si>
    <t>Coordination mechanisms are established for involving relevant stakeholders in the formulation of crisis information for the public and the media to ensure consistency</t>
  </si>
  <si>
    <t>G2D1.2</t>
  </si>
  <si>
    <t>Procedures to respond to potential media requests during an emergency are developed (e.g. daily press conferences, website updates)</t>
  </si>
  <si>
    <t>G2D1.3</t>
  </si>
  <si>
    <t>A 24/7 hotline with trained staff could be established in case of an emergency</t>
  </si>
  <si>
    <t>G2D1.4</t>
  </si>
  <si>
    <t>Media and public communication team could be able to maintain 24-hour operation (2–3 work shifts per day) for at least several days</t>
  </si>
  <si>
    <t>G2D-2</t>
  </si>
  <si>
    <t>Strategies for crisis communication with staff involved in emergency operations are developed</t>
  </si>
  <si>
    <t>G2D2.1</t>
  </si>
  <si>
    <t>Coordination mechanisms are established to ensure consistency of the information supplied by relevant stakeholders to responders</t>
  </si>
  <si>
    <t>G2D2.2</t>
  </si>
  <si>
    <t>Procedures for the communication to responders of crisis information are established</t>
  </si>
  <si>
    <t>G2D2.3</t>
  </si>
  <si>
    <t>Information on generic risks and personal protective equipment for responders involved in emergency operations has been prepared and is regularly updated and disseminated</t>
  </si>
  <si>
    <t>G2E</t>
  </si>
  <si>
    <t>Ensure rapid response and delivery of services during emergencies</t>
  </si>
  <si>
    <t>G2E-1</t>
  </si>
  <si>
    <t>Rapid Response Teams are available</t>
  </si>
  <si>
    <t>G2E1.1</t>
  </si>
  <si>
    <t>SOPs and/or guidelines are available for the deployment of RRT members</t>
  </si>
  <si>
    <t>G2E1.2</t>
  </si>
  <si>
    <t>Multidisciplinary RRT can be deployed within 48 hrs from the first report of an urgent event (response to some hazards may require a more timely response)</t>
  </si>
  <si>
    <t>G2E1.3</t>
  </si>
  <si>
    <t>Surge staff, to maintain response 24 hours a day/7 days a week, can be assured during emergencies</t>
  </si>
  <si>
    <t>G2E1.4</t>
  </si>
  <si>
    <t>Evaluations of response, including timeliness and quality of response, are systematically carried out</t>
  </si>
  <si>
    <t>G2E-2</t>
  </si>
  <si>
    <t>Planning includes prehospital medical operations response</t>
  </si>
  <si>
    <t>G2E2.1</t>
  </si>
  <si>
    <t>Roles of Emergency Medical Services and primary healthcare staff during emergencies are defined</t>
  </si>
  <si>
    <t>G2E2.2</t>
  </si>
  <si>
    <t>A standardized triage system and patient safety measures (e.g. matching the patient with wrist bands, triage cards, etc.) are established</t>
  </si>
  <si>
    <t>G2E2.3</t>
  </si>
  <si>
    <t>Procedures and guidelines for prehospital handling of patients with diseases with epidemic potential and victims of CBRN incidents are developed</t>
  </si>
  <si>
    <t>G2E2.4</t>
  </si>
  <si>
    <t>Prehospital medical operations staff are trained in emergency management and use of personal protective measures</t>
  </si>
  <si>
    <t>G2E-3</t>
  </si>
  <si>
    <t>Planning includes hospital response and recovery</t>
  </si>
  <si>
    <t>G2E3.1</t>
  </si>
  <si>
    <t>Plan for emergency response and recovery is a requirement for hospital accreditation</t>
  </si>
  <si>
    <t>G2E3.2</t>
  </si>
  <si>
    <t>Plans are in accordance with national policy and have been reviewed, exercised, revised and updated in the last year</t>
  </si>
  <si>
    <t>G2E3.3</t>
  </si>
  <si>
    <t>Procedures and guidelines for hospital handling of patients with diseases with epidemic potential and victims of CBRN incidents are developed</t>
  </si>
  <si>
    <t>G2E3.4</t>
  </si>
  <si>
    <t>Hospital staff are trained in emergency management and use of personal protective equipment</t>
  </si>
  <si>
    <t>G2E-4</t>
  </si>
  <si>
    <t>Continuous delivery of essential health and hospital services is ensured during emergencies</t>
  </si>
  <si>
    <t>G2E4.1</t>
  </si>
  <si>
    <t>Healthcare facilities have developed SOPs for ensuring the continuous delivery of essential services (e.g. maternity and newborn care, trauma wards, patients in dialysis, etc.) in a timely and 24 hour manner, including over a prolonged period</t>
  </si>
  <si>
    <t>G2E4.2</t>
  </si>
  <si>
    <t>Capacity for setting up special immunization or other preventive programme to meet specific needs is available</t>
  </si>
  <si>
    <t>G2E4.3</t>
  </si>
  <si>
    <t>Mobile teams that operate outside the existing health facilities could be deployed in case of an emergency</t>
  </si>
  <si>
    <t>G2E-5</t>
  </si>
  <si>
    <t>Planning includes a surge capacity programme</t>
  </si>
  <si>
    <t>G2E5.1</t>
  </si>
  <si>
    <t>Mechanisms for the rapid mobilization of additional resources (staff, equipment and materials) are established</t>
  </si>
  <si>
    <t>G2E5.2</t>
  </si>
  <si>
    <t>Emergency psychosocial support teams are constituted and are operational at a national, regional and/or local level</t>
  </si>
  <si>
    <t>G2E5.3</t>
  </si>
  <si>
    <t>Adequacy of surge capacity to respond to emergencies has been tested through an exercise or actual event</t>
  </si>
  <si>
    <t>G2E-6</t>
  </si>
  <si>
    <t>Planning includes capacity for mass-casualty, mass-fatality and missing persons management</t>
  </si>
  <si>
    <t>G2E6.1</t>
  </si>
  <si>
    <t>Prehospital emergency-response capacity for dispatch, on-site management, transportation and evacuation are adaptable to mass-casualty incidents and other similar crises</t>
  </si>
  <si>
    <t>G2E6.2</t>
  </si>
  <si>
    <t>Hospital emergency-preparedness programme for mass-casualty management is implemented, and resources and staff are available</t>
  </si>
  <si>
    <t>G2E6.3</t>
  </si>
  <si>
    <t>Guidelines for management on large numbers of fatalities are developed and take account of religious and other cultural funeral practices</t>
  </si>
  <si>
    <t>G2E6.4</t>
  </si>
  <si>
    <t>Guidelines includes post-mortem care and informing pathology departments and clinical laboratories on submitting specimens in case of deaths caused by epidemic potential diseases</t>
  </si>
  <si>
    <t>G2F</t>
  </si>
  <si>
    <t>Ensure the availability of resources and technical supporting services during emergencies</t>
  </si>
  <si>
    <t>G2F-1</t>
  </si>
  <si>
    <t>Planning includes management of stockpiles</t>
  </si>
  <si>
    <t>G2F1.1</t>
  </si>
  <si>
    <t>Stockpiles (critical stock levels) are accessible for responding to priority biological, chemical, radiological events and other emergencies</t>
  </si>
  <si>
    <t>G2F1.2</t>
  </si>
  <si>
    <t>The country participates in EU common procedures for the joint procurement of medical and pharmaceutical equipment, products and supplies (particularly pandemic vaccines)</t>
  </si>
  <si>
    <t>G2F-2</t>
  </si>
  <si>
    <t>Medical equipment and pharmaceutical and laboratory services and supplies are available</t>
  </si>
  <si>
    <t>G2F2.1</t>
  </si>
  <si>
    <t>Essential medical equipment and pharmaceutical and laboratory supplies for emergency operations, determined on the basis of risk assessments, are available in sufficient quantities</t>
  </si>
  <si>
    <t>G2F2.2</t>
  </si>
  <si>
    <t xml:space="preserve">Mechanisms for the continuity of pharmaceutical and laboratory services during an emergency are developed </t>
  </si>
  <si>
    <t>G2F2.3</t>
  </si>
  <si>
    <t>A system is in place, including cold chain, for the distribution of medical equipment and pharmaceutical and laboratory supplies in the event of an emergency</t>
  </si>
  <si>
    <t>G2F2.4</t>
  </si>
  <si>
    <t>Procedures for the exceptional procurement of medical equipment and and pharmaceutical and laboratory supplies that are not on the list of basic ones are developed</t>
  </si>
  <si>
    <t>G2F-3</t>
  </si>
  <si>
    <t>Laboratory services to test for priority health risks are operative</t>
  </si>
  <si>
    <t>G2F3.1</t>
  </si>
  <si>
    <t>National laboratory quality standards/guidelines are available</t>
  </si>
  <si>
    <t>G2F3.2</t>
  </si>
  <si>
    <t>The country has access to international networks to meet diagnostic and confirmatory laboratory requirements, and support outbreak investigations, for emergencies</t>
  </si>
  <si>
    <t>G2F3.3</t>
  </si>
  <si>
    <t>An up to date inventory of public and private laboratories with relevant diagnostic capacity is available</t>
  </si>
  <si>
    <t>G2F3.4</t>
  </si>
  <si>
    <t>National reference laboratories are accredited to international (ISO 9001, ISO 17025, ISO 15189, WHO polio, measles, etc.) or to national standards adapted from international standards</t>
  </si>
  <si>
    <t>G2F3.5</t>
  </si>
  <si>
    <t>Regulations, policies or strategies for laboratory biosafety are in place (including protection of workers and management of hazardous substances)</t>
  </si>
  <si>
    <t>G2F3.6</t>
  </si>
  <si>
    <t>A process is in place to guide and update biosafety regulations, procedures and practice, including for decontamination and management of infectious waste</t>
  </si>
  <si>
    <t>G2F-4</t>
  </si>
  <si>
    <t>Temporary health facilities and home-care services are available</t>
  </si>
  <si>
    <t>G2F4.1</t>
  </si>
  <si>
    <t>Guidelines and procedures for the establishment of temporary health facilities and for home-care services are developed</t>
  </si>
  <si>
    <t>G2F4.2</t>
  </si>
  <si>
    <t xml:space="preserve">Adequate resources for establishing temporary basic health facilities and home-care services are available </t>
  </si>
  <si>
    <t>Objectives</t>
  </si>
  <si>
    <t>Key performance indicators</t>
  </si>
  <si>
    <t>Performace measures</t>
  </si>
  <si>
    <t>N</t>
  </si>
  <si>
    <t>G3A</t>
  </si>
  <si>
    <t>Enhance the ability to manage recovery and to evaluate response</t>
  </si>
  <si>
    <t>G3A-1</t>
  </si>
  <si>
    <t>Procedures for the transition from response to normal functioning and to recovery activities are pre-defined</t>
  </si>
  <si>
    <t>A1.1</t>
  </si>
  <si>
    <t>SOPs for deactivation, demobilization and return to normal activities and to transfer coordination and accountability for recovery-related activities are developed</t>
  </si>
  <si>
    <t>A1.2</t>
  </si>
  <si>
    <t>There are documented arrangements for communicating the transition from response to normal functioning and to recovery to staff, relevant stakeholders and the public, including pre-formed key messages</t>
  </si>
  <si>
    <t>A1.3</t>
  </si>
  <si>
    <t>Processes and procedures for establishing a multisectoral Recovery Task Force (or equivalent) are developed</t>
  </si>
  <si>
    <t>G3A-2</t>
  </si>
  <si>
    <t>Impact assessments are conducted after emergencies</t>
  </si>
  <si>
    <t>A2.1</t>
  </si>
  <si>
    <t>There is a process for conducting post-event impact assessments (defining individual and community losses and needs, support and resource requirements, etc.)</t>
  </si>
  <si>
    <t>A2.2</t>
  </si>
  <si>
    <t>Effective post-event surveillance, including monitoring of adverse events of countermeasures applied, is planned in order to prevent damages to health from secondary causes</t>
  </si>
  <si>
    <t>A2.3</t>
  </si>
  <si>
    <t>There is a process for assessing and coordinating post-event status of essential health and hospital services and utilities</t>
  </si>
  <si>
    <t>A2.4</t>
  </si>
  <si>
    <t>There is a process for estimating emergency economic impact (losses)</t>
  </si>
  <si>
    <t>G3A-3</t>
  </si>
  <si>
    <t>Processes for learning from emergencies are implemented</t>
  </si>
  <si>
    <t>A3.1</t>
  </si>
  <si>
    <t>After action reports and evaluations are conducted following emergencies (of the response to and recovery from the event, and of the effectiveness of the plans)</t>
  </si>
  <si>
    <t>A3.2</t>
  </si>
  <si>
    <t>Corrective actions, including professional development needs, are identified and implemented following emergencies</t>
  </si>
  <si>
    <t>G3B</t>
  </si>
  <si>
    <t>Improve development and implementation of emergency-management research</t>
  </si>
  <si>
    <t>G3B-1</t>
  </si>
  <si>
    <t>Emergency-management research is funded and applied</t>
  </si>
  <si>
    <t>B1.1</t>
  </si>
  <si>
    <t>Specific budget is allocated for emergency management research</t>
  </si>
  <si>
    <t>B1.2</t>
  </si>
  <si>
    <t>Emergency management research is undertaken where gaps in knowledge exist</t>
  </si>
  <si>
    <t>B1.3</t>
  </si>
  <si>
    <t>The country actively distributes new emergency management knowledge to relevant stakeholders</t>
  </si>
  <si>
    <t>B1.4</t>
  </si>
  <si>
    <t>The country has an 'evidence-based' approach to emergency management (i.e. update preparedness plans and programmes according to new national or international evidence)</t>
  </si>
  <si>
    <t>*Answers</t>
  </si>
  <si>
    <t>Score</t>
  </si>
  <si>
    <t>Scale</t>
  </si>
  <si>
    <t>Achievement scale</t>
  </si>
  <si>
    <t>Arrangements scale</t>
  </si>
  <si>
    <t>Enablers &amp;</t>
  </si>
  <si>
    <t>Objectives</t>
  </si>
  <si>
    <t>Indicators</t>
  </si>
  <si>
    <t>Measures</t>
  </si>
  <si>
    <t>NO (0%)</t>
  </si>
  <si>
    <t>Never</t>
  </si>
  <si>
    <t>Not achieved, no progress, no sign of forward action</t>
  </si>
  <si>
    <t>No arrangements in place</t>
  </si>
  <si>
    <t>Goals</t>
  </si>
  <si>
    <t>Sometimes</t>
  </si>
  <si>
    <t>Some progress, but without systematic policy and/or organizational commitment</t>
  </si>
  <si>
    <t>Some work completed but requires further work to develop, test, verify and/or embed in the organization</t>
  </si>
  <si>
    <t>Often</t>
  </si>
  <si>
    <t>Organizational commitment attained or considerable progress made, but achievements are not yet comprehensive of needs or requirements</t>
  </si>
  <si>
    <t>Informal and/or untested arrangements in place, but with a high degree of confidence they will be effective, OR, formal and/or tested arrangements but with further work identified as needed</t>
  </si>
  <si>
    <t>YES (100%)</t>
  </si>
  <si>
    <t>Always</t>
  </si>
  <si>
    <t>Comprehensive achievement with sustained commitment and capacities at all levels</t>
  </si>
  <si>
    <t>Formalized arrangements, tested, effective, reliable, and embedded within the organization</t>
  </si>
  <si>
    <t>Pre-event: RISK MANAGEMENT (GOAL 1)</t>
  </si>
  <si>
    <t>Event: EMERGENCY MANAGEMENT (GOAL 2)</t>
  </si>
  <si>
    <r>
      <t>Post-event</t>
    </r>
    <r>
      <rPr>
        <i/>
        <sz val="11"/>
        <color rgb="FF000000"/>
        <rFont val="Calibri"/>
        <family val="2"/>
      </rPr>
      <t>:</t>
    </r>
    <r>
      <rPr>
        <sz val="11"/>
        <color rgb="FF000000"/>
        <rFont val="Calibri"/>
        <family val="2"/>
      </rPr>
      <t xml:space="preserve"> RECOVERY MANAGEMENT (GOAL 3)</t>
    </r>
  </si>
  <si>
    <t>**Scoring</t>
  </si>
  <si>
    <t>SCORE</t>
  </si>
  <si>
    <t>The 'raw' score, in percentage, for this objective/goal, considering NA/NK</t>
  </si>
  <si>
    <t>Weight Ratio</t>
  </si>
  <si>
    <t>The weighting given to this objective/goal - before scoring has taken place</t>
  </si>
  <si>
    <t>Weight</t>
  </si>
  <si>
    <t>The weighting given to this objective/goal - after scoring, and taking any N/A answers/sections into account</t>
  </si>
  <si>
    <t>Weight Score</t>
  </si>
  <si>
    <t>The weighted score (that will contribute to any higher level scoring) - score x weight</t>
  </si>
  <si>
    <t>Key</t>
  </si>
  <si>
    <t>90-100%</t>
  </si>
  <si>
    <t>Mature</t>
  </si>
  <si>
    <t>80-100%</t>
  </si>
  <si>
    <t>60-80%</t>
  </si>
  <si>
    <t>Advancing</t>
  </si>
  <si>
    <t>40-60%</t>
  </si>
  <si>
    <t>Developing</t>
  </si>
  <si>
    <t>20-40%</t>
  </si>
  <si>
    <t>0-20%</t>
  </si>
  <si>
    <t>Unsatisfactory</t>
  </si>
  <si>
    <t>Responsible authority/ies:</t>
  </si>
  <si>
    <t>Respondent/s:</t>
  </si>
  <si>
    <t>WHO (2016). Joint External Evaluation Tool: International Health Regulations (2005). Geneva: World Health Organization.</t>
  </si>
  <si>
    <t>WHO (2012). Key changes to pandemic plans by Member States of the WHO European Region based on lessons learnt from the 2009 pandemic. Copenhagen: World Health Organization.</t>
  </si>
  <si>
    <t>CDC. (2011). Public health preparedness capabilities: National standards for state and local planning. Atlanta, GA: Centers for Disease Control and Prevention.</t>
  </si>
  <si>
    <t>ECDC (2016). Zika virus disease epidemic: Preparedness planning guide for diseases transmitted by Aedes aegypti and Aedes albopictus. Stockholm: European Centre for Disease Prevention and Control.</t>
  </si>
  <si>
    <t>ECDC (2016). Handbook on using the ECDC preparedness checklist tool to strengthen preparedness against communicable disease outbreaks at migrant reception/detention centres. Stockholm: European Centre for Disease Prevention and Control.</t>
  </si>
  <si>
    <t>ECDC (2016). Assessing communicable disease control and prevention in EU enlargement countries. Stockholm: European Centre for Disease Prevention and Control.</t>
  </si>
  <si>
    <t>WHO (2010). Joint European Pandemic Preparedness Self-Assessment Indicators. Copenhagen: World Health Organization Regional Office for Europe.</t>
  </si>
  <si>
    <t>WHO (2015). Ebola virus disease: consolidated preparedness checklist.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</si>
  <si>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</si>
  <si>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</si>
  <si>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</si>
  <si>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</si>
  <si>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Public health preparedness capabilities: National standards for state and local planning. Atlanta, GA: Centers for Disease Control and Prevention.</t>
  </si>
  <si>
    <t>WHO (2016). Joint External Evaluation Tool: International Health Regulations (2005). Geneva: World Health Organization.</t>
  </si>
  <si>
    <t>WHO (2016). Joint External Evaluation Tool: International Health Regulations (2005). Geneva: World Health Organization.</t>
  </si>
  <si>
    <t>ECDC (2016). Handbook on using the ECDC preparedness checklist tool to strengthen preparedness against communicable disease outbreaks at migrant reception/detention centres. Stockholm: European Centre for Disease Prevention and Control.</t>
  </si>
  <si>
    <t>ECDC (2015). Ebola emergency preparedness in EU Member States.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</si>
  <si>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</si>
  <si>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(2015). Development, monitoring and evaluation of functional core capacity for implementing the International Health Regulations (2005): Concept note. World Health Organization.</t>
  </si>
  <si>
    <t>ECDC (2015). Ebola emergency preparedness in EU Member States. Conclusions from peer-review visits to Belgium, Portugal and Romania. Stockholm: European Centre for Disease Prevention and Control.</t>
  </si>
  <si>
    <t>WHO (2016). Joint External Evaluation Tool: International Health Regulations (2005). Geneva: World Health Organization.</t>
  </si>
  <si>
    <t>CDC. (2011). Public health preparedness capabilities: National standards for state and local planning. Atlanta, GA: Centers for Disease Control and Prevention.</t>
  </si>
  <si>
    <t>WHO (2010). Joint European Pandemic Preparedness Self-Assessment Indicators. Copenhagen: World Health Organization Regional Office for Europe.</t>
  </si>
  <si>
    <t>WHO (2015). Ebola virus disease: consolidated preparedness checklist. Geneva: World Health Organization.</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</si>
  <si>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</si>
  <si>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</si>
  <si>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</si>
  <si>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</si>
  <si>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ECDC (2016). Zika virus disease epidemic: Preparedness planning guide for diseases transmitted by Aedes aegypti and Aedes albopictus. Stockholm: European Centre for Disease Prevention and Control.</t>
  </si>
  <si>
    <t>Ministero della Salute (2006). National Plan for preparedness and response to an influenza pandemic. Italy: Ministero della Salute.</t>
  </si>
  <si>
    <t>Department of Health (2011). UK Influenza Pandemic Preparedness Strategy 2011. London: Department of Health, Social Services and Public Safety.</t>
  </si>
  <si>
    <t>Responsible authority/ies:</t>
  </si>
  <si>
    <t>Respondent/s:</t>
  </si>
  <si>
    <t>WHO. (2013). IHR core capacity monitoring framework: Checklist and indicators for monitoring progress in the development of IHR core capacities in states parties. Geneva: World Health Organization.</t>
  </si>
  <si>
    <t>WHO (2016). Joint External Evaluation Tool: International Health Regulations (2005). Geneva: World Health Organization.</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</si>
  <si>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</si>
  <si>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</si>
  <si>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</si>
  <si>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Department of Health. (2011). UK Influenza Pandemic Preparedness Strategy 2011. London: Department of Health, Social Services and Public Safety.</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</si>
  <si>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</si>
  <si>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</si>
  <si>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</si>
  <si>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</si>
  <si>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WHO. (2015). Concept note: Development, monitoring and evaluation of functional core capacity for implementing the International Health Regulations (2005). Geneva: World Health Organization.</t>
  </si>
  <si>
    <t>ECDC. (2014). Handbook on simulation exercises in EU public health settings - How to develop simulation exercises within the framework of public health response to communicable diseases. Stockholm: European Centre for Disease Prevention and Control.</t>
  </si>
  <si>
    <t>Responsible authority/ies:</t>
  </si>
  <si>
    <t>Respondent/s:</t>
  </si>
  <si>
    <t xml:space="preserve">WHO. (2013). IHR core capacity monitoring framework: Checklist and indicators for monitoring progress in the development of IHR core capacities in states parties. Geneva: World Health Organization.
WHO. (2016). IHR core capacity monitoring framework: questionnaire for monitoring progress in the implementation of IHR core capacities in states parties. Geneva: World Health Organization.
</t>
  </si>
  <si>
    <t xml:space="preserve">WHO. (2013). IHR core capacity monitoring framework: Checklist and indicators for monitoring progress in the development of IHR core capacities in states parties. Geneva: World Health Organization.                            WHO. (2015). Ebola virus disease: consolidated preparedness checklist. Geneva: World Health Organization.
</t>
  </si>
  <si>
    <t>ECDC. (2016). Technical document: Zika virus disease: Preparedness planning guide for diseases transmitted by Ae. aegypti and Ae. albopictus. Stockholm: European Centre for Disease Prevention and Control.          WHO. (2015). Ebola virus disease: consolidated preparedness checklist. Geneva: World Health Organization.</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</si>
  <si>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</si>
  <si>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Geneva: World Health Organization.</t>
  </si>
  <si>
    <t>ECDC. (2016). Technical document: Zika virus disease: Preparedness planning guide for diseases transmitted by Ae. aegypti and Ae. albopictus. Stockholm: European Centre for Disease Prevention and Control.</t>
  </si>
  <si>
    <t>Ministero della Salute. (2006). National Plan for preparedness and response to an influenza pandemic. Italy: Ministero della Salute.</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</si>
  <si>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</si>
  <si>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</si>
  <si>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</si>
  <si>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</si>
  <si>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</si>
  <si>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ECDC. (2016). Technical report: Assessing communicable disease control and prevention in EU enlargement countries - Disease surveillance, preparedness and response, health governance and public health capacity development.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</si>
  <si>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</si>
  <si>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</si>
  <si>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WHO. (2016). Joint External Evaluation Tool: International Health Regulations (2005). Geneva: World Health Organization.</t>
  </si>
  <si>
    <t>WHO. (2010). Joint European Pandemic Preparedness Self-Assessment Indicators. Stockholm: World Health Organization.</t>
  </si>
  <si>
    <t>Responsible authority/ies:</t>
  </si>
  <si>
    <t>Respondent/s:</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</si>
  <si>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</si>
  <si>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</si>
  <si>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</si>
  <si>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</si>
  <si>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</si>
  <si>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</si>
  <si>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</si>
  <si>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</si>
  <si>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</si>
  <si>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</si>
  <si>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</si>
  <si>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</si>
  <si>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</si>
  <si>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</si>
  <si>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</si>
  <si>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</si>
  <si>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Responsible authority/ies:</t>
  </si>
  <si>
    <t>Respondent/s:</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</si>
  <si>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</si>
  <si>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</si>
  <si>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</si>
  <si>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</si>
  <si>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World Health Orgainzation.</t>
  </si>
  <si>
    <t>WHO. (2016). Joint External Evaluation Tool: International Health Regulations (2005). Geneva: World Health Organization.</t>
  </si>
  <si>
    <t>WHO. (2016). Joint External Evaluation Tool: International Health Regulations (2005). Geneva: World Health Organization.                                                           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</si>
  <si>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</si>
  <si>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</si>
  <si>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Centers for Disease Control and Prevention, &amp;Public health preparedness capabilities: National standards for state and local planning. Atlanta, GA: Centers for Disease Control and Prevention.</t>
  </si>
  <si>
    <t>WHO. (2014). Ebola strategy: Ebola and Marburg virus disease epidemics: preparedness, alert, control, and evaluation. Geneva: World Health Organization.                                                                                                                                                WHO. (2015). Concept note: Development, monitoring and evaluation of functional core capacity for implementing the International Health Regulations (2005). Geneva: World Health Organization.                                                                                     WHO. (2013). Pandemic influenza risk management WHO interim guidance. Geneva: World Health Organization.</t>
  </si>
  <si>
    <t>ECDC. (2015). Technical report: Ebola emergency preparedness in EU Member States –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</si>
  <si>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</si>
  <si>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</si>
  <si>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(2016). IHR core capacity monitoring framework: questionnaire for monitoring progress in the implementation of IHR core capacities in states parties. Geneva: World Health Organization.</t>
  </si>
  <si>
    <t>CDC. (2011). Centers for Disease Control and Prevention, &amp;Public health preparedness capabilities: National standards for state and local planning. Atlanta, GA: Centers for Disease Control and Prevention.                                                     SGDSN. (2011). National influenza pandemic prevention and response plan. Paris: Secrétariat Général de la Défence et de la Sécurité Nationale.</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</si>
  <si>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</si>
  <si>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</si>
  <si>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</si>
  <si>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</si>
  <si>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</si>
  <si>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SGDSN. (2011). National influenza pandemic prevention and response plan. Paris: Secrétariat Général de la Défence et de la Sécurité Nationale.</t>
  </si>
  <si>
    <t>SGDSN. (2011). National influenza pandemic prevention and response plan. Paris: Secrétariat Général de la Défence et de la Sécurité Nationale.</t>
  </si>
  <si>
    <t>Department of Health. (2011). UK Influenza Pandemic Preparedness Strategy 2011. London: Department of Health, Social Services and Public Safety.</t>
  </si>
  <si>
    <t>WHO. (2010). Joint European Pandemic Preparedness Self-Assessment Indicators. Stockholm: World Health Organization.</t>
  </si>
  <si>
    <t>ECDC. (2015). Technical report: Preparedness planning for respiratory viruses in EU Member States. Three case studies on MERS preparedness in the EU. Stockholm: European Centre for Disease Prevention and Control.</t>
  </si>
  <si>
    <t>WHO. (2015). Ebola virus disease: consolidated preparedness checklist. Geneva: World Health Organization.</t>
  </si>
  <si>
    <t>WHO. (2012). International Health Regulations coordination department activity report 2011. World Health Organization.</t>
  </si>
  <si>
    <t>Department of Health. (2011). UK Influenza Pandemic Preparedness Strategy 2011. London: Department of Health, Social Services and Public Safety.</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</si>
  <si>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</si>
  <si>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t>
  </si>
  <si>
    <t>WHO. (2015). Ebola virus disease: consolidated preparedness checklist. Geneva: World Health Organization.</t>
  </si>
  <si>
    <t>Ministero della Salute (2006). National Plan for preparedness and response to an influenza pandemic. Italy: Ministero della Salute.</t>
  </si>
  <si>
    <t>ECDC. (2015). Technical report: Preparedness planning for respiratory viruses in EU Member States. Three case studies on MERS preparedness in the EU. Stockholm: European Centre for Disease Prevention and Control.</t>
  </si>
  <si>
    <t>ECDC. (2016). Technical document: Zika virus disease: Preparedness planning guide for diseases transmitted by Ae. aegypti and Ae. albopictus. Stockholm: European Centre for Disease Prevention and Control.</t>
  </si>
  <si>
    <t>WHO. (2013). Pandemic influenza risk management WHO interim guidance.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</si>
  <si>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</si>
  <si>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</si>
  <si>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</si>
  <si>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</si>
  <si>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</si>
  <si>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</si>
  <si>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</si>
  <si>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</si>
  <si>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Ministero della Salute (2006). National Plan for preparedness and response to an influenza pandemic. Italy: Ministero della Salute.</t>
  </si>
  <si>
    <t>WHO (2013). IHR Core Capacity Monitoring Framework: Checklist and Indicators for Monitoring Progress in the Development of IHR Core Capacities in States Parties. World Health Orgainzation.</t>
  </si>
  <si>
    <t>Responsible authority/ies:</t>
  </si>
  <si>
    <t>Respondent/s:</t>
  </si>
  <si>
    <t>ECDC. (2016). Technical document: Zika virus disease: Preparedness planning guide for diseases transmitted by Ae. aegypti and Ae. albopictus. Stockholm: European Centre for Disease Prevention and Control.</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</si>
  <si>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</si>
  <si>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</si>
  <si>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</si>
  <si>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</si>
  <si>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</si>
  <si>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ECDC. (2015). Technical report: Preparedness planning for respiratory viruses in EU Member States. Three case studies on MERS preparedness in the EU. Stockholm: European Centre for Disease Prevention and Control.</t>
  </si>
  <si>
    <t>Responsible authority/ies:</t>
  </si>
  <si>
    <t>Respondent/s:</t>
  </si>
  <si>
    <t>ECDC. (2015). Technical report: Preparedness planning for respiratory viruses in EU Member States. Three case studies on MERS preparedness in the EU. Stockholm: European Centre for Disease Prevention and Control.         European Commission. (2011). Strategy for Generic Preparedness Planning. Technical guidance on generic preparedness planning for public health emergencies. Brussels: European Commission Health and Consumers Directorate-General.</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</si>
  <si>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</si>
  <si>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</si>
  <si>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                                                                                         WHO. (2016). Joint External Evaluation Tool: International Health Regulations (2005). Geneva: World Health Organization.</t>
  </si>
  <si>
    <t>Roghnaigh an céatadán atá ag teastáil trí '1' a chlóscríobh isteach sa cholún comhfhreagrach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</si>
</sst>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9" x14ac:knownFonts="1">
    <font>
      <sz val="11"/>
      <color indexed="8"/>
      <name val="Calibri"/>
      <family val="2"/>
      <scheme val="minor"/>
    </font>
    <font>
      <sz val="11"/>
      <color indexed="8"/>
      <name val="Calibri"/>
      <family val="2"/>
    </font>
    <font>
      <sz val="10"/>
      <name val="Calibri"/>
      <family val="2"/>
    </font>
    <font>
      <i/>
      <sz val="10"/>
      <name val="Arial"/>
      <family val="2"/>
    </font>
    <font>
      <sz val="14"/>
      <color indexed="9"/>
      <name val="Calibri"/>
      <family val="2"/>
    </font>
    <font>
      <sz val="10"/>
      <name val="Arial Narrow"/>
      <family val="2"/>
    </font>
    <font>
      <b/>
      <sz val="24"/>
      <color indexed="9"/>
      <name val="Tahoma"/>
      <family val="2"/>
    </font>
    <font>
      <b/>
      <sz val="20"/>
      <color indexed="9"/>
      <name val="Tahoma"/>
      <family val="2"/>
    </font>
    <font>
      <sz val="10"/>
      <color indexed="10"/>
      <name val="Calibri"/>
      <family val="2"/>
    </font>
    <font>
      <b/>
      <sz val="10"/>
      <color indexed="9"/>
      <name val="Calibri"/>
      <family val="2"/>
    </font>
    <font>
      <sz val="10"/>
      <color indexed="8"/>
      <name val="Verdana"/>
      <family val="2"/>
    </font>
    <font>
      <sz val="10"/>
      <color indexed="9"/>
      <name val="Calibri"/>
      <family val="2"/>
    </font>
    <font>
      <sz val="11"/>
      <color indexed="9"/>
      <name val="Calibri"/>
      <family val="2"/>
      <scheme val="minor"/>
    </font>
    <font>
      <b/>
      <sz val="11"/>
      <color indexed="9"/>
      <name val="Calibri"/>
      <family val="2"/>
      <scheme val="minor"/>
    </font>
    <font>
      <sz val="11"/>
      <color rgb="FF006100"/>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0"/>
      <name val="Calibri"/>
      <family val="2"/>
      <scheme val="minor"/>
    </font>
    <font>
      <sz val="11"/>
      <name val="Calibri"/>
      <family val="2"/>
      <scheme val="minor"/>
    </font>
    <font>
      <b/>
      <sz val="10"/>
      <color indexed="8"/>
      <name val="Calibri"/>
      <family val="2"/>
      <scheme val="minor"/>
    </font>
    <font>
      <sz val="10"/>
      <color rgb="FF002060"/>
      <name val="Calibri"/>
      <family val="2"/>
      <scheme val="minor"/>
    </font>
    <font>
      <sz val="11"/>
      <color rgb="FF002060"/>
      <name val="Calibri"/>
      <family val="2"/>
      <scheme val="minor"/>
    </font>
    <font>
      <sz val="8"/>
      <color indexed="8"/>
      <name val="Calibri"/>
      <family val="2"/>
      <scheme val="minor"/>
    </font>
    <font>
      <sz val="10"/>
      <color indexed="8"/>
      <name val="Calibri"/>
      <family val="2"/>
      <scheme val="minor"/>
    </font>
    <font>
      <b/>
      <sz val="8"/>
      <name val="Calibri"/>
      <family val="2"/>
      <scheme val="minor"/>
    </font>
    <font>
      <sz val="8"/>
      <name val="Calibri"/>
      <family val="2"/>
      <scheme val="minor"/>
    </font>
    <font>
      <b/>
      <sz val="18"/>
      <color indexed="9"/>
      <name val="Calibri"/>
      <family val="2"/>
      <scheme val="minor"/>
    </font>
    <font>
      <b/>
      <i/>
      <sz val="10"/>
      <color indexed="9"/>
      <name val="Calibri"/>
      <family val="2"/>
      <scheme val="minor"/>
    </font>
    <font>
      <i/>
      <sz val="10"/>
      <color indexed="9"/>
      <name val="Calibri"/>
      <family val="2"/>
      <scheme val="minor"/>
    </font>
    <font>
      <i/>
      <sz val="10"/>
      <name val="Calibri"/>
      <family val="2"/>
      <scheme val="minor"/>
    </font>
    <font>
      <b/>
      <sz val="10"/>
      <color indexed="10"/>
      <name val="Calibri"/>
      <family val="2"/>
      <scheme val="minor"/>
    </font>
    <font>
      <b/>
      <u/>
      <sz val="10"/>
      <name val="Calibri"/>
      <family val="2"/>
      <scheme val="minor"/>
    </font>
    <font>
      <b/>
      <sz val="10"/>
      <color indexed="9"/>
      <name val="Calibri"/>
      <family val="2"/>
      <scheme val="minor"/>
    </font>
    <font>
      <i/>
      <sz val="10"/>
      <color indexed="8"/>
      <name val="Calibri"/>
      <family val="2"/>
      <scheme val="minor"/>
    </font>
    <font>
      <b/>
      <sz val="10"/>
      <color rgb="FF002060"/>
      <name val="Calibri"/>
      <family val="2"/>
      <scheme val="minor"/>
    </font>
    <font>
      <b/>
      <sz val="9"/>
      <color rgb="FF002060"/>
      <name val="Calibri"/>
      <family val="2"/>
      <scheme val="minor"/>
    </font>
    <font>
      <b/>
      <sz val="11"/>
      <name val="Calibri"/>
      <family val="2"/>
      <scheme val="minor"/>
    </font>
    <font>
      <b/>
      <sz val="12"/>
      <color rgb="FF002060"/>
      <name val="Calibri"/>
      <family val="2"/>
      <scheme val="minor"/>
    </font>
    <font>
      <b/>
      <sz val="12"/>
      <name val="Calibri"/>
      <family val="2"/>
      <scheme val="minor"/>
    </font>
    <font>
      <sz val="8"/>
      <color indexed="23"/>
      <name val="Calibri"/>
      <family val="2"/>
      <scheme val="minor"/>
    </font>
    <font>
      <sz val="10"/>
      <color theme="0" tint="-0.24988555558946501"/>
      <name val="Calibri"/>
      <family val="2"/>
    </font>
    <font>
      <sz val="10"/>
      <color indexed="10"/>
      <name val="Calibri"/>
      <family val="2"/>
      <scheme val="minor"/>
    </font>
    <font>
      <b/>
      <sz val="16"/>
      <color indexed="8"/>
      <name val="Calibri"/>
      <family val="2"/>
      <scheme val="minor"/>
    </font>
    <font>
      <b/>
      <sz val="14"/>
      <name val="Calibri"/>
      <family val="2"/>
      <scheme val="minor"/>
    </font>
    <font>
      <b/>
      <sz val="18"/>
      <name val="Calibri"/>
      <family val="2"/>
      <scheme val="minor"/>
    </font>
    <font>
      <b/>
      <sz val="22"/>
      <color theme="6" tint="-0.49989318521683401"/>
      <name val="Calibri"/>
      <family val="2"/>
      <scheme val="minor"/>
    </font>
    <font>
      <b/>
      <sz val="22"/>
      <color theme="6" tint="-0.49989318521683401"/>
      <name val="Calibri"/>
      <family val="2"/>
    </font>
    <font>
      <b/>
      <sz val="22"/>
      <color theme="6" tint="-0.49989318521683401"/>
      <name val="Verdana"/>
      <family val="2"/>
    </font>
    <font>
      <b/>
      <sz val="16"/>
      <color indexed="9"/>
      <name val="Calibri"/>
      <family val="2"/>
      <scheme val="minor"/>
    </font>
    <font>
      <sz val="10"/>
      <color indexed="9"/>
      <name val="Calibri"/>
      <family val="2"/>
      <scheme val="minor"/>
    </font>
    <font>
      <sz val="11"/>
      <color theme="1" tint="0.49989318521683401"/>
      <name val="Calibri"/>
      <family val="2"/>
      <scheme val="minor"/>
    </font>
    <font>
      <sz val="11"/>
      <color indexed="23"/>
      <name val="Calibri"/>
      <family val="2"/>
      <scheme val="minor"/>
    </font>
    <font>
      <sz val="10"/>
      <color indexed="23"/>
      <name val="Calibri"/>
      <family val="2"/>
      <scheme val="minor"/>
    </font>
    <font>
      <sz val="11"/>
      <color theme="6" tint="-0.49989318521683401"/>
      <name val="Calibri"/>
      <family val="2"/>
    </font>
    <font>
      <i/>
      <sz val="11"/>
      <name val="Calibri"/>
      <family val="2"/>
      <scheme val="minor"/>
    </font>
    <font>
      <sz val="11"/>
      <color theme="1" tint="0.34998626667073579"/>
      <name val="Calibri"/>
      <family val="2"/>
      <scheme val="minor"/>
    </font>
    <font>
      <sz val="11"/>
      <color theme="1" tint="0.34998626667073579"/>
      <name val="Calibri"/>
      <family val="2"/>
    </font>
    <font>
      <sz val="11"/>
      <color theme="6" tint="-0.49989318521683401"/>
      <name val="Calibri"/>
      <family val="2"/>
      <scheme val="minor"/>
    </font>
    <font>
      <sz val="10"/>
      <color theme="1" tint="0.34998626667073579"/>
      <name val="Verdana"/>
      <family val="2"/>
    </font>
    <font>
      <sz val="11"/>
      <color theme="1" tint="0.34998626667073579"/>
      <name val="Verdana"/>
      <family val="2"/>
    </font>
    <font>
      <b/>
      <sz val="14"/>
      <color indexed="9"/>
      <name val="Calibri"/>
      <family val="2"/>
      <scheme val="minor"/>
    </font>
    <font>
      <sz val="12"/>
      <name val="Calibri"/>
      <family val="2"/>
      <scheme val="minor"/>
    </font>
    <font>
      <b/>
      <sz val="12"/>
      <color indexed="9"/>
      <name val="Calibri"/>
      <family val="2"/>
      <scheme val="minor"/>
    </font>
    <font>
      <sz val="12"/>
      <color indexed="9"/>
      <name val="Calibri"/>
      <family val="2"/>
      <scheme val="minor"/>
    </font>
    <font>
      <sz val="16"/>
      <color indexed="9"/>
      <name val="Calibri"/>
      <family val="2"/>
      <scheme val="minor"/>
    </font>
    <font>
      <b/>
      <sz val="14"/>
      <color rgb="FF65B32E"/>
      <name val="Tahoma"/>
      <family val="2"/>
    </font>
    <font>
      <b/>
      <sz val="18"/>
      <color rgb="FF002060"/>
      <name val="Calibri"/>
      <family val="2"/>
      <scheme val="minor"/>
    </font>
    <font>
      <b/>
      <sz val="11"/>
      <color rgb="FF002060"/>
      <name val="Calibri"/>
      <family val="2"/>
      <scheme val="minor"/>
    </font>
    <font>
      <sz val="12"/>
      <color indexed="8"/>
      <name val="Calibri"/>
      <family val="2"/>
      <scheme val="minor"/>
    </font>
    <font>
      <sz val="14"/>
      <color indexed="9"/>
      <name val="Calibri"/>
      <family val="2"/>
      <scheme val="minor"/>
    </font>
    <font>
      <b/>
      <sz val="11"/>
      <color rgb="FF000000"/>
      <name val="Calibri"/>
      <family val="2"/>
    </font>
    <font>
      <sz val="10"/>
      <color rgb="FFFF0000"/>
      <name val="Calibri"/>
      <family val="2"/>
      <scheme val="minor"/>
    </font>
    <font>
      <sz val="11"/>
      <color rgb="FFFF0000"/>
      <name val="Calibri"/>
      <family val="2"/>
      <scheme val="minor"/>
    </font>
    <font>
      <sz val="10"/>
      <color rgb="FFFF0000"/>
      <name val="Calibri"/>
      <family val="2"/>
    </font>
    <font>
      <sz val="11"/>
      <color indexed="8"/>
      <name val="Calibri"/>
      <family val="2"/>
      <scheme val="minor"/>
    </font>
    <font>
      <b/>
      <sz val="20"/>
      <color rgb="FFFFFFFF"/>
      <name val="Tahoma"/>
      <family val="2"/>
    </font>
    <font>
      <sz val="11"/>
      <color rgb="FF000000"/>
      <name val="Calibri"/>
      <family val="2"/>
    </font>
    <font>
      <b/>
      <sz val="14"/>
      <color rgb="FFFFFFFF"/>
      <name val="Calibri"/>
      <family val="2"/>
    </font>
    <font>
      <sz val="9"/>
      <color rgb="FFFFFFFF"/>
      <name val="Calibri"/>
      <family val="2"/>
    </font>
    <font>
      <b/>
      <sz val="12"/>
      <name val="Calibri"/>
      <family val="2"/>
    </font>
    <font>
      <sz val="12"/>
      <name val="Calibri"/>
      <family val="2"/>
    </font>
    <font>
      <b/>
      <sz val="12"/>
      <color rgb="FFFFFFFF"/>
      <name val="Calibri"/>
      <family val="2"/>
    </font>
    <font>
      <sz val="12"/>
      <color rgb="FFFFFFFF"/>
      <name val="Calibri"/>
      <family val="2"/>
    </font>
    <font>
      <b/>
      <sz val="18"/>
      <name val="Calibri"/>
      <family val="2"/>
    </font>
    <font>
      <b/>
      <sz val="16"/>
      <color rgb="FFFFFFFF"/>
      <name val="Calibri"/>
      <family val="2"/>
    </font>
    <font>
      <b/>
      <sz val="11"/>
      <color rgb="FFFFFFFF"/>
      <name val="Calibri"/>
      <family val="2"/>
    </font>
    <font>
      <b/>
      <sz val="14"/>
      <name val="Calibri"/>
      <family val="2"/>
    </font>
    <font>
      <sz val="11"/>
      <color rgb="FF9BBB59" tint="-0.49989318521683401"/>
      <name val="Calibri"/>
      <family val="2"/>
    </font>
    <font>
      <b/>
      <sz val="18"/>
      <color rgb="FFFFFFFF"/>
      <name val="Calibri"/>
      <family val="2"/>
    </font>
    <font>
      <b/>
      <sz val="10"/>
      <color rgb="FFFFFFFF"/>
      <name val="Calibri"/>
      <family val="2"/>
    </font>
    <font>
      <b/>
      <sz val="11"/>
      <name val="Calibri"/>
      <family val="2"/>
    </font>
    <font>
      <sz val="11"/>
      <name val="Calibri"/>
      <family val="2"/>
    </font>
    <font>
      <sz val="12"/>
      <color rgb="FF000000"/>
      <name val="Calibri"/>
      <family val="2"/>
    </font>
    <font>
      <b/>
      <sz val="16"/>
      <color rgb="FF000000"/>
      <name val="Calibri"/>
      <family val="2"/>
    </font>
    <font>
      <sz val="11"/>
      <color theme="1" tint="0.49989318521683401"/>
      <name val="Calibri"/>
      <family val="2"/>
    </font>
    <font>
      <i/>
      <sz val="11"/>
      <name val="Calibri"/>
      <family val="2"/>
    </font>
    <font>
      <i/>
      <sz val="11"/>
      <color rgb="FF000000"/>
      <name val="Calibri"/>
      <family val="2"/>
    </font>
    <font>
      <sz val="10"/>
      <color theme="1"/>
      <name val="Arial Narrow"/>
      <family val="2"/>
    </font>
  </fonts>
  <fills count="37">
    <fill>
      <patternFill patternType="none"/>
    </fill>
    <fill>
      <patternFill patternType="gray125"/>
    </fill>
    <fill>
      <patternFill patternType="solid">
        <fgColor rgb="FFC6EFCE"/>
        <bgColor indexed="64"/>
      </patternFill>
    </fill>
    <fill>
      <patternFill patternType="solid">
        <fgColor theme="6" tint="-0.24988555558946501"/>
        <bgColor indexed="64"/>
      </patternFill>
    </fill>
    <fill>
      <patternFill patternType="solid">
        <fgColor theme="6" tint="0.39997558519241921"/>
        <bgColor indexed="64"/>
      </patternFill>
    </fill>
    <fill>
      <patternFill patternType="solid">
        <fgColor theme="6" tint="0.79989013336588644"/>
        <bgColor indexed="64"/>
      </patternFill>
    </fill>
    <fill>
      <patternFill patternType="solid">
        <fgColor indexed="65"/>
        <bgColor indexed="64"/>
      </patternFill>
    </fill>
    <fill>
      <patternFill patternType="solid">
        <fgColor rgb="FF65B32E"/>
        <bgColor indexed="64"/>
      </patternFill>
    </fill>
    <fill>
      <patternFill patternType="solid">
        <fgColor indexed="9"/>
        <bgColor indexed="64"/>
      </patternFill>
    </fill>
    <fill>
      <patternFill patternType="solid">
        <fgColor theme="8" tint="0.79989013336588644"/>
        <bgColor indexed="64"/>
      </patternFill>
    </fill>
    <fill>
      <patternFill patternType="solid">
        <fgColor indexed="13"/>
        <bgColor indexed="64"/>
      </patternFill>
    </fill>
    <fill>
      <patternFill patternType="solid">
        <fgColor theme="0" tint="-0.24988555558946501"/>
        <bgColor indexed="64"/>
      </patternFill>
    </fill>
    <fill>
      <patternFill patternType="solid">
        <fgColor indexed="11"/>
        <bgColor indexed="64"/>
      </patternFill>
    </fill>
    <fill>
      <patternFill patternType="solid">
        <fgColor rgb="FF99FF33"/>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2"/>
        <bgColor indexed="64"/>
      </patternFill>
    </fill>
    <fill>
      <patternFill patternType="solid">
        <fgColor theme="4" tint="-0.24988555558946501"/>
        <bgColor indexed="64"/>
      </patternFill>
    </fill>
    <fill>
      <patternFill patternType="solid">
        <fgColor theme="3"/>
        <bgColor indexed="64"/>
      </patternFill>
    </fill>
    <fill>
      <patternFill patternType="solid">
        <fgColor rgb="FF66FF33"/>
        <bgColor indexed="64"/>
      </patternFill>
    </fill>
    <fill>
      <patternFill patternType="solid">
        <fgColor theme="9"/>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indexed="43"/>
        <bgColor indexed="64"/>
      </patternFill>
    </fill>
    <fill>
      <patternFill patternType="solid">
        <fgColor rgb="FFFFC000"/>
        <bgColor indexed="64"/>
      </patternFill>
    </fill>
    <fill>
      <patternFill patternType="solid">
        <fgColor theme="0" tint="-4.9897762993255407E-2"/>
        <bgColor indexed="64"/>
      </patternFill>
    </fill>
    <fill>
      <patternFill patternType="solid">
        <fgColor theme="4" tint="0.59990234076967686"/>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0234076967686"/>
        <bgColor indexed="64"/>
      </patternFill>
    </fill>
    <fill>
      <patternFill patternType="solid">
        <fgColor theme="3" tint="0.79989013336588644"/>
        <bgColor indexed="64"/>
      </patternFill>
    </fill>
    <fill>
      <patternFill patternType="solid">
        <fgColor theme="6" tint="0.59990234076967686"/>
        <bgColor indexed="64"/>
      </patternFill>
    </fill>
    <fill>
      <patternFill patternType="solid">
        <fgColor rgb="FFDEDEDE"/>
        <bgColor indexed="64"/>
      </patternFill>
    </fill>
    <fill>
      <patternFill patternType="solid">
        <fgColor rgb="FF0099CC"/>
        <bgColor indexed="64"/>
      </patternFill>
    </fill>
    <fill>
      <patternFill patternType="solid">
        <fgColor theme="2"/>
        <bgColor indexed="64"/>
      </patternFill>
    </fill>
    <fill>
      <patternFill patternType="solid">
        <fgColor theme="6" tint="-0.49989318521683401"/>
        <bgColor indexed="64"/>
      </patternFill>
    </fill>
  </fills>
  <borders count="67">
    <border>
      <left/>
      <right/>
      <top/>
      <bottom/>
      <diagonal/>
    </border>
    <border>
      <left/>
      <right style="thin">
        <color indexed="9"/>
      </right>
      <top style="thin">
        <color indexed="9"/>
      </top>
      <bottom/>
      <diagonal/>
    </border>
    <border>
      <left/>
      <right style="thin">
        <color indexed="9"/>
      </right>
      <top/>
      <bottom/>
      <diagonal/>
    </border>
    <border>
      <left style="medium">
        <color theme="0" tint="-0.24988555558946501"/>
      </left>
      <right style="medium">
        <color theme="0" tint="-0.24988555558946501"/>
      </right>
      <top style="medium">
        <color theme="0" tint="-0.24988555558946501"/>
      </top>
      <bottom/>
      <diagonal/>
    </border>
    <border>
      <left style="medium">
        <color theme="0" tint="-0.24988555558946501"/>
      </left>
      <right style="medium">
        <color theme="0" tint="-0.24988555558946501"/>
      </right>
      <top style="medium">
        <color theme="0" tint="-0.24988555558946501"/>
      </top>
      <bottom style="medium">
        <color theme="0" tint="-0.24988555558946501"/>
      </bottom>
      <diagonal/>
    </border>
    <border>
      <left style="medium">
        <color theme="0" tint="-0.24988555558946501"/>
      </left>
      <right style="medium">
        <color theme="0" tint="-0.24988555558946501"/>
      </right>
      <top/>
      <bottom/>
      <diagonal/>
    </border>
    <border>
      <left/>
      <right style="medium">
        <color theme="0" tint="-0.3498947111423078"/>
      </right>
      <top/>
      <bottom/>
      <diagonal/>
    </border>
    <border>
      <left/>
      <right style="medium">
        <color theme="0" tint="-0.3498947111423078"/>
      </right>
      <top/>
      <bottom style="medium">
        <color theme="0" tint="-0.3498947111423078"/>
      </bottom>
      <diagonal/>
    </border>
    <border>
      <left/>
      <right style="medium">
        <color theme="0" tint="-0.3498947111423078"/>
      </right>
      <top style="medium">
        <color theme="0" tint="-0.3498947111423078"/>
      </top>
      <bottom style="medium">
        <color theme="0" tint="-0.3498947111423078"/>
      </bottom>
      <diagonal/>
    </border>
    <border>
      <left/>
      <right style="medium">
        <color theme="0" tint="-0.24988555558946501"/>
      </right>
      <top style="medium">
        <color theme="0" tint="-0.24988555558946501"/>
      </top>
      <bottom style="medium">
        <color theme="0" tint="-0.3498947111423078"/>
      </bottom>
      <diagonal/>
    </border>
    <border>
      <left style="medium">
        <color theme="0" tint="-0.24988555558946501"/>
      </left>
      <right/>
      <top style="medium">
        <color theme="0" tint="-0.3498947111423078"/>
      </top>
      <bottom/>
      <diagonal/>
    </border>
    <border>
      <left/>
      <right style="medium">
        <color theme="0" tint="-0.24988555558946501"/>
      </right>
      <top style="medium">
        <color theme="0" tint="-0.3498947111423078"/>
      </top>
      <bottom/>
      <diagonal/>
    </border>
    <border>
      <left style="medium">
        <color theme="0" tint="-0.24988555558946501"/>
      </left>
      <right/>
      <top/>
      <bottom style="medium">
        <color theme="0" tint="-0.24988555558946501"/>
      </bottom>
      <diagonal/>
    </border>
    <border>
      <left/>
      <right style="medium">
        <color theme="0" tint="-0.24988555558946501"/>
      </right>
      <top/>
      <bottom style="medium">
        <color theme="0" tint="-0.24988555558946501"/>
      </bottom>
      <diagonal/>
    </border>
    <border>
      <left/>
      <right/>
      <top/>
      <bottom style="medium">
        <color theme="0" tint="-0.3498947111423078"/>
      </bottom>
      <diagonal/>
    </border>
    <border>
      <left/>
      <right/>
      <top style="medium">
        <color theme="0" tint="-0.3498947111423078"/>
      </top>
      <bottom/>
      <diagonal/>
    </border>
    <border>
      <left/>
      <right/>
      <top/>
      <bottom style="medium">
        <color theme="0" tint="-0.24988555558946501"/>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theme="0" tint="-0.1498764000366222"/>
      </right>
      <top/>
      <bottom/>
      <diagonal/>
    </border>
    <border>
      <left/>
      <right/>
      <top/>
      <bottom style="medium">
        <color auto="1"/>
      </bottom>
      <diagonal/>
    </border>
    <border>
      <left/>
      <right/>
      <top style="medium">
        <color auto="1"/>
      </top>
      <bottom style="thin">
        <color theme="0" tint="-0.14990691854609822"/>
      </bottom>
      <diagonal/>
    </border>
    <border>
      <left/>
      <right/>
      <top style="thin">
        <color theme="0" tint="-0.14990691854609822"/>
      </top>
      <bottom style="thin">
        <color theme="0" tint="-0.14990691854609822"/>
      </bottom>
      <diagonal/>
    </border>
    <border>
      <left/>
      <right/>
      <top/>
      <bottom style="thin">
        <color theme="0" tint="-0.14990691854609822"/>
      </bottom>
      <diagonal/>
    </border>
    <border>
      <left/>
      <right/>
      <top/>
      <bottom style="thin">
        <color auto="1"/>
      </bottom>
      <diagonal/>
    </border>
    <border>
      <left/>
      <right/>
      <top style="thin">
        <color auto="1"/>
      </top>
      <bottom style="thin">
        <color auto="1"/>
      </bottom>
      <diagonal/>
    </border>
    <border>
      <left/>
      <right/>
      <top style="thin">
        <color theme="0" tint="-0.14990691854609822"/>
      </top>
      <bottom style="thin">
        <color auto="1"/>
      </bottom>
      <diagonal/>
    </border>
    <border>
      <left/>
      <right/>
      <top style="medium">
        <color rgb="FF006699"/>
      </top>
      <bottom/>
      <diagonal/>
    </border>
    <border>
      <left/>
      <right/>
      <top/>
      <bottom style="medium">
        <color rgb="FF006699"/>
      </bottom>
      <diagonal/>
    </border>
    <border>
      <left/>
      <right/>
      <top style="medium">
        <color theme="0" tint="-0.3498947111423078"/>
      </top>
      <bottom style="medium">
        <color theme="0" tint="-0.349894711142307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thin">
        <color indexed="9"/>
      </left>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theme="0" tint="-0.3498947111423078"/>
      </left>
      <right/>
      <top style="medium">
        <color theme="0" tint="-0.3498947111423078"/>
      </top>
      <bottom style="medium">
        <color theme="0" tint="-0.3498947111423078"/>
      </bottom>
      <diagonal/>
    </border>
    <border>
      <left style="medium">
        <color theme="0" tint="-0.24988555558946501"/>
      </left>
      <right/>
      <top style="medium">
        <color theme="0" tint="-0.24988555558946501"/>
      </top>
      <bottom style="medium">
        <color theme="0" tint="-0.3498947111423078"/>
      </bottom>
      <diagonal/>
    </border>
    <border>
      <left/>
      <right/>
      <top style="medium">
        <color theme="0" tint="-0.24988555558946501"/>
      </top>
      <bottom style="medium">
        <color theme="0" tint="-0.3498947111423078"/>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thin">
        <color theme="0" tint="-0.14990691854609822"/>
      </bottom>
      <diagonal/>
    </border>
    <border>
      <left/>
      <right/>
      <top style="thin">
        <color theme="0" tint="-0.14990691854609822"/>
      </top>
      <bottom/>
      <diagonal/>
    </border>
    <border>
      <left/>
      <right/>
      <top style="thin">
        <color theme="0" tint="-0.14990691854609822"/>
      </top>
      <bottom style="medium">
        <color auto="1"/>
      </bottom>
      <diagonal/>
    </border>
    <border>
      <left/>
      <right/>
      <top style="medium">
        <color rgb="FF006699"/>
      </top>
      <bottom style="medium">
        <color rgb="FF006699"/>
      </bottom>
      <diagonal/>
    </border>
  </borders>
  <cellStyleXfs count="3">
    <xf numFmtId="0" fontId="0" fillId="0" borderId="0"/>
    <xf numFmtId="9" fontId="75" fillId="0" borderId="0" applyFill="0" applyBorder="0" applyAlignment="0" applyProtection="0"/>
    <xf numFmtId="0" fontId="14" fillId="2" borderId="0" applyNumberFormat="0" applyBorder="0" applyAlignment="0" applyProtection="0"/>
  </cellStyleXfs>
  <cellXfs count="454">
    <xf numFmtId="0" fontId="0" fillId="0" borderId="0" xfId="0" applyFont="1" applyAlignment="1"/>
    <xf numFmtId="0" fontId="63" fillId="3" borderId="1" xfId="0" applyFont="1" applyFill="1" applyBorder="1" applyAlignment="1">
      <alignment horizontal="center" vertical="center" textRotation="90" wrapText="1"/>
    </xf>
    <xf numFmtId="0" fontId="39" fillId="4" borderId="2"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9" fillId="5" borderId="2" xfId="0" applyFont="1" applyFill="1" applyBorder="1" applyAlignment="1">
      <alignment horizontal="center" vertical="center" textRotation="90" wrapText="1"/>
    </xf>
    <xf numFmtId="0" fontId="22"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66" fillId="6" borderId="0" xfId="0" applyFont="1" applyFill="1" applyBorder="1" applyAlignment="1">
      <alignment horizontal="left" vertical="center"/>
    </xf>
    <xf numFmtId="0" fontId="67" fillId="6" borderId="0" xfId="0" applyFont="1" applyFill="1" applyBorder="1" applyAlignment="1">
      <alignment horizontal="center" vertical="center"/>
    </xf>
    <xf numFmtId="0" fontId="0" fillId="6" borderId="0" xfId="0" applyFont="1" applyFill="1" applyBorder="1" applyAlignment="1">
      <alignment horizontal="center" vertical="center"/>
    </xf>
    <xf numFmtId="0" fontId="6" fillId="8" borderId="0" xfId="0" applyFont="1" applyFill="1" applyBorder="1" applyAlignment="1">
      <alignment horizontal="left" vertical="center"/>
    </xf>
    <xf numFmtId="0" fontId="0" fillId="6" borderId="0"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40" fillId="6" borderId="0" xfId="0" applyFont="1" applyFill="1" applyBorder="1" applyAlignment="1">
      <alignment horizontal="justify" vertical="center" wrapText="1"/>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7" fillId="0" borderId="0" xfId="0" applyFont="1" applyFill="1" applyBorder="1" applyAlignment="1">
      <alignment horizontal="left" vertical="center" wrapText="1"/>
    </xf>
    <xf numFmtId="0" fontId="17" fillId="9" borderId="0" xfId="0" applyFont="1" applyFill="1" applyAlignment="1">
      <alignment vertical="center"/>
    </xf>
    <xf numFmtId="0" fontId="17" fillId="0" borderId="0" xfId="0" applyFont="1" applyFill="1" applyBorder="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left" vertical="center"/>
    </xf>
    <xf numFmtId="0" fontId="17" fillId="10" borderId="0" xfId="0" applyFont="1" applyFill="1"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Alignment="1">
      <alignment vertical="center" wrapText="1"/>
    </xf>
    <xf numFmtId="0" fontId="18"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21" fillId="6" borderId="0" xfId="0" applyFont="1" applyFill="1" applyBorder="1" applyAlignment="1">
      <alignment vertical="center"/>
    </xf>
    <xf numFmtId="0" fontId="17" fillId="10" borderId="0" xfId="0" applyFont="1" applyFill="1" applyAlignment="1">
      <alignment horizontal="left" vertical="center"/>
    </xf>
    <xf numFmtId="0" fontId="21" fillId="6" borderId="0" xfId="0" applyFont="1" applyFill="1" applyBorder="1" applyAlignment="1"/>
    <xf numFmtId="0" fontId="0" fillId="6" borderId="0" xfId="0" applyFont="1" applyFill="1" applyBorder="1" applyAlignment="1">
      <alignment horizontal="left" vertical="center"/>
    </xf>
    <xf numFmtId="0" fontId="22" fillId="6" borderId="0" xfId="0" applyFont="1" applyFill="1" applyBorder="1" applyAlignment="1">
      <alignment vertical="center" wrapText="1"/>
    </xf>
    <xf numFmtId="0" fontId="21" fillId="6" borderId="0" xfId="0" applyFont="1" applyFill="1" applyBorder="1" applyAlignment="1">
      <alignment vertical="center" wrapText="1"/>
    </xf>
    <xf numFmtId="0" fontId="21" fillId="6" borderId="0" xfId="0" applyFont="1" applyFill="1" applyBorder="1" applyAlignment="1">
      <alignment horizont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Border="1" applyAlignment="1">
      <alignment vertical="center"/>
    </xf>
    <xf numFmtId="0" fontId="23" fillId="6" borderId="0" xfId="0" applyFont="1" applyFill="1" applyBorder="1" applyAlignment="1">
      <alignment horizontal="left" vertical="center"/>
    </xf>
    <xf numFmtId="0" fontId="24" fillId="6" borderId="0" xfId="0" applyFont="1" applyFill="1" applyBorder="1" applyAlignment="1" applyProtection="1">
      <alignment horizontal="center" vertical="center"/>
    </xf>
    <xf numFmtId="0" fontId="24" fillId="8" borderId="0" xfId="0" applyFont="1" applyFill="1" applyBorder="1" applyAlignment="1" applyProtection="1">
      <alignment vertical="center"/>
    </xf>
    <xf numFmtId="9" fontId="18" fillId="6" borderId="0" xfId="2" applyNumberFormat="1" applyFont="1" applyFill="1" applyBorder="1" applyAlignment="1" applyProtection="1">
      <alignment horizontal="center" vertical="center" textRotation="90" wrapText="1"/>
    </xf>
    <xf numFmtId="0" fontId="18" fillId="6" borderId="0" xfId="2" applyFont="1" applyFill="1" applyBorder="1" applyAlignment="1" applyProtection="1">
      <alignment horizontal="center" vertical="center" textRotation="90" wrapText="1"/>
    </xf>
    <xf numFmtId="164" fontId="18" fillId="6" borderId="0" xfId="2" applyNumberFormat="1" applyFont="1" applyFill="1" applyBorder="1" applyAlignment="1" applyProtection="1">
      <alignment horizontal="center" vertical="center" textRotation="90" wrapText="1"/>
    </xf>
    <xf numFmtId="2" fontId="2" fillId="6" borderId="0" xfId="0" applyNumberFormat="1"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xf>
    <xf numFmtId="0" fontId="15" fillId="6" borderId="0" xfId="0" applyFont="1" applyFill="1" applyBorder="1" applyAlignment="1" applyProtection="1">
      <alignment horizontal="left" vertical="center"/>
    </xf>
    <xf numFmtId="1" fontId="25" fillId="11" borderId="0" xfId="0" applyNumberFormat="1" applyFont="1" applyFill="1" applyBorder="1" applyAlignment="1" applyProtection="1">
      <alignment horizontal="center" vertical="center" wrapText="1"/>
    </xf>
    <xf numFmtId="0" fontId="26" fillId="6" borderId="0" xfId="0" applyFont="1" applyFill="1" applyBorder="1" applyAlignment="1" applyProtection="1">
      <alignment vertical="center"/>
    </xf>
    <xf numFmtId="164" fontId="25" fillId="11"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25" fillId="12" borderId="3" xfId="0" applyFont="1" applyFill="1" applyBorder="1" applyAlignment="1" applyProtection="1">
      <alignment horizontal="center" vertical="center"/>
    </xf>
    <xf numFmtId="0" fontId="26" fillId="6" borderId="0" xfId="0" applyFont="1" applyFill="1" applyBorder="1" applyAlignment="1" applyProtection="1">
      <alignment horizontal="left" vertical="center"/>
    </xf>
    <xf numFmtId="0" fontId="25" fillId="13" borderId="4" xfId="0" applyFont="1" applyFill="1" applyBorder="1" applyAlignment="1" applyProtection="1">
      <alignment horizontal="center" vertical="center"/>
    </xf>
    <xf numFmtId="0" fontId="25" fillId="10" borderId="5" xfId="0" applyFont="1" applyFill="1" applyBorder="1" applyAlignment="1" applyProtection="1">
      <alignment horizontal="center" vertical="center"/>
    </xf>
    <xf numFmtId="0" fontId="25" fillId="14" borderId="4" xfId="0" applyFont="1" applyFill="1" applyBorder="1" applyAlignment="1" applyProtection="1">
      <alignment horizontal="center" vertical="center"/>
    </xf>
    <xf numFmtId="0" fontId="25" fillId="15" borderId="5" xfId="0" applyFont="1" applyFill="1" applyBorder="1" applyAlignment="1" applyProtection="1">
      <alignment horizontal="center" vertical="center"/>
    </xf>
    <xf numFmtId="0" fontId="25" fillId="16" borderId="4" xfId="0" applyFont="1" applyFill="1" applyBorder="1" applyAlignment="1" applyProtection="1">
      <alignment horizontal="center" vertical="center"/>
    </xf>
    <xf numFmtId="0" fontId="24" fillId="6" borderId="0" xfId="0" applyFont="1" applyFill="1" applyBorder="1" applyAlignment="1" applyProtection="1">
      <alignment vertical="center"/>
    </xf>
    <xf numFmtId="0" fontId="24" fillId="8" borderId="0" xfId="0" applyFont="1" applyFill="1" applyBorder="1" applyAlignment="1" applyProtection="1">
      <alignment vertical="center"/>
    </xf>
    <xf numFmtId="0" fontId="27" fillId="8" borderId="0" xfId="0" applyFont="1" applyFill="1" applyBorder="1" applyAlignment="1" applyProtection="1">
      <alignment vertical="center"/>
    </xf>
    <xf numFmtId="0" fontId="17"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165" fontId="17" fillId="6" borderId="0" xfId="0" applyNumberFormat="1" applyFont="1" applyFill="1" applyBorder="1" applyAlignment="1" applyProtection="1">
      <alignment horizontal="center" vertical="center"/>
    </xf>
    <xf numFmtId="164" fontId="17" fillId="6" borderId="0" xfId="0" applyNumberFormat="1"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29" fillId="6" borderId="0" xfId="0" applyFont="1" applyFill="1" applyBorder="1" applyAlignment="1" applyProtection="1">
      <alignment vertical="center"/>
    </xf>
    <xf numFmtId="165" fontId="30" fillId="6" borderId="0" xfId="0" applyNumberFormat="1" applyFont="1" applyFill="1" applyBorder="1" applyAlignment="1" applyProtection="1">
      <alignment horizontal="center" vertical="center"/>
    </xf>
    <xf numFmtId="165" fontId="29" fillId="6" borderId="0" xfId="0" applyNumberFormat="1" applyFont="1" applyFill="1" applyBorder="1" applyAlignment="1" applyProtection="1">
      <alignment horizontal="center" vertical="center"/>
    </xf>
    <xf numFmtId="164" fontId="29" fillId="6" borderId="0" xfId="0" applyNumberFormat="1" applyFont="1" applyFill="1" applyBorder="1" applyAlignment="1" applyProtection="1">
      <alignment horizontal="center" vertical="center"/>
    </xf>
    <xf numFmtId="1" fontId="31" fillId="8" borderId="0" xfId="0" applyNumberFormat="1"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27" fillId="8" borderId="0" xfId="0" applyFont="1" applyFill="1" applyBorder="1" applyAlignment="1" applyProtection="1">
      <alignment vertical="center"/>
    </xf>
    <xf numFmtId="165" fontId="17" fillId="17" borderId="6" xfId="0" applyNumberFormat="1" applyFont="1" applyFill="1" applyBorder="1" applyAlignment="1" applyProtection="1">
      <alignment horizontal="center" vertical="center" wrapText="1"/>
    </xf>
    <xf numFmtId="165" fontId="17" fillId="17" borderId="7" xfId="0" applyNumberFormat="1" applyFont="1" applyFill="1" applyBorder="1" applyAlignment="1" applyProtection="1">
      <alignment horizontal="center" vertical="center" wrapText="1"/>
    </xf>
    <xf numFmtId="1" fontId="33" fillId="18" borderId="8" xfId="0" applyNumberFormat="1" applyFont="1" applyFill="1" applyBorder="1" applyAlignment="1" applyProtection="1">
      <alignment horizontal="center" vertical="center" wrapText="1"/>
    </xf>
    <xf numFmtId="165" fontId="2" fillId="17" borderId="6" xfId="0" applyNumberFormat="1" applyFont="1" applyFill="1" applyBorder="1" applyAlignment="1" applyProtection="1">
      <alignment horizontal="center" vertical="center" wrapText="1"/>
    </xf>
    <xf numFmtId="165" fontId="2" fillId="17" borderId="7" xfId="0" applyNumberFormat="1" applyFont="1" applyFill="1" applyBorder="1" applyAlignment="1" applyProtection="1">
      <alignment horizontal="center" vertical="center" wrapText="1"/>
    </xf>
    <xf numFmtId="0" fontId="30"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pplyProtection="1">
      <alignment vertical="center"/>
      <protection locked="0"/>
    </xf>
    <xf numFmtId="164" fontId="3" fillId="6" borderId="0" xfId="0" applyNumberFormat="1"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20" fillId="8" borderId="0" xfId="0" applyFont="1" applyFill="1" applyAlignment="1"/>
    <xf numFmtId="0" fontId="0" fillId="8" borderId="0" xfId="0" applyFont="1" applyFill="1" applyAlignment="1"/>
    <xf numFmtId="0" fontId="35" fillId="6" borderId="0" xfId="0" applyFont="1" applyFill="1" applyBorder="1" applyAlignment="1">
      <alignment horizontal="center" vertical="center"/>
    </xf>
    <xf numFmtId="0" fontId="35" fillId="6" borderId="0" xfId="0" applyFont="1" applyFill="1" applyBorder="1" applyAlignment="1">
      <alignment vertical="center"/>
    </xf>
    <xf numFmtId="9" fontId="35" fillId="6" borderId="0" xfId="0" applyNumberFormat="1" applyFont="1" applyFill="1" applyBorder="1" applyAlignment="1">
      <alignment horizontal="center" vertical="center"/>
    </xf>
    <xf numFmtId="0" fontId="33" fillId="19" borderId="0" xfId="0" applyFont="1" applyFill="1" applyBorder="1" applyAlignment="1">
      <alignment horizontal="center" vertical="center"/>
    </xf>
    <xf numFmtId="0" fontId="33" fillId="19" borderId="0" xfId="0" applyFont="1" applyFill="1" applyBorder="1" applyAlignment="1">
      <alignment horizontal="left" vertical="center"/>
    </xf>
    <xf numFmtId="0" fontId="36" fillId="16" borderId="0" xfId="0" applyFont="1" applyFill="1" applyBorder="1" applyAlignment="1">
      <alignment horizontal="center" vertical="center"/>
    </xf>
    <xf numFmtId="9" fontId="36" fillId="10" borderId="0" xfId="0" applyNumberFormat="1" applyFont="1" applyFill="1" applyBorder="1" applyAlignment="1">
      <alignment horizontal="center" vertical="center"/>
    </xf>
    <xf numFmtId="0" fontId="36" fillId="20" borderId="0" xfId="0" applyFont="1" applyFill="1" applyBorder="1" applyAlignment="1">
      <alignment horizontal="center" vertical="center"/>
    </xf>
    <xf numFmtId="1" fontId="11" fillId="8" borderId="0" xfId="0" applyNumberFormat="1" applyFont="1" applyFill="1" applyBorder="1" applyAlignment="1" applyProtection="1">
      <alignment horizontal="center" vertical="center"/>
      <protection hidden="1"/>
    </xf>
    <xf numFmtId="9" fontId="36" fillId="21" borderId="0" xfId="0" applyNumberFormat="1" applyFont="1" applyFill="1" applyBorder="1" applyAlignment="1">
      <alignment horizontal="center" vertical="center"/>
    </xf>
    <xf numFmtId="0" fontId="13" fillId="19" borderId="0" xfId="0" applyFont="1" applyFill="1" applyBorder="1" applyAlignment="1">
      <alignment horizontal="center" vertical="center"/>
    </xf>
    <xf numFmtId="0" fontId="37" fillId="22" borderId="0" xfId="0" applyFont="1" applyFill="1" applyBorder="1" applyAlignment="1">
      <alignment horizontal="center" vertical="center"/>
    </xf>
    <xf numFmtId="0" fontId="0" fillId="8" borderId="0" xfId="0" applyFont="1" applyFill="1" applyAlignment="1">
      <alignment horizontal="center"/>
    </xf>
    <xf numFmtId="49" fontId="38" fillId="8" borderId="0" xfId="0" applyNumberFormat="1" applyFont="1" applyFill="1" applyBorder="1" applyAlignment="1">
      <alignment horizontal="center" vertical="center"/>
    </xf>
    <xf numFmtId="0" fontId="38" fillId="8" borderId="0" xfId="0" applyFont="1" applyFill="1" applyBorder="1" applyAlignment="1">
      <alignment horizontal="center" vertical="center"/>
    </xf>
    <xf numFmtId="1" fontId="33" fillId="18" borderId="9" xfId="0" applyNumberFormat="1" applyFont="1" applyFill="1" applyBorder="1" applyAlignment="1" applyProtection="1">
      <alignment horizontal="center" vertical="center" wrapText="1"/>
    </xf>
    <xf numFmtId="0" fontId="37" fillId="23" borderId="10" xfId="0" applyFont="1" applyFill="1" applyBorder="1" applyAlignment="1" applyProtection="1">
      <alignment horizontal="center" vertical="center"/>
    </xf>
    <xf numFmtId="165" fontId="17" fillId="17" borderId="11" xfId="0" applyNumberFormat="1" applyFont="1" applyFill="1" applyBorder="1" applyAlignment="1" applyProtection="1">
      <alignment horizontal="center" vertical="center" wrapText="1"/>
    </xf>
    <xf numFmtId="0" fontId="37" fillId="23" borderId="12" xfId="0" applyFont="1" applyFill="1" applyBorder="1" applyAlignment="1" applyProtection="1">
      <alignment horizontal="center" vertical="center"/>
    </xf>
    <xf numFmtId="165" fontId="17" fillId="17" borderId="13" xfId="0" applyNumberFormat="1" applyFont="1" applyFill="1" applyBorder="1" applyAlignment="1" applyProtection="1">
      <alignment horizontal="center" vertical="center" wrapText="1"/>
    </xf>
    <xf numFmtId="0" fontId="24" fillId="0" borderId="0" xfId="0" applyFont="1" applyFill="1" applyAlignment="1">
      <alignment vertical="center"/>
    </xf>
    <xf numFmtId="0" fontId="24" fillId="0" borderId="0" xfId="0" applyFont="1" applyFill="1" applyBorder="1" applyAlignment="1">
      <alignment horizontal="left" vertical="center"/>
    </xf>
    <xf numFmtId="0" fontId="24" fillId="9" borderId="0" xfId="0" applyFont="1" applyFill="1" applyAlignment="1">
      <alignment horizontal="left" vertical="center"/>
    </xf>
    <xf numFmtId="0" fontId="24" fillId="9" borderId="0" xfId="0" applyFont="1" applyFill="1" applyAlignment="1">
      <alignment vertical="center"/>
    </xf>
    <xf numFmtId="0" fontId="0" fillId="0" borderId="0" xfId="0" applyFont="1" applyAlignment="1"/>
    <xf numFmtId="0" fontId="19" fillId="6" borderId="0" xfId="0" applyFont="1" applyFill="1" applyBorder="1" applyAlignment="1" applyProtection="1">
      <alignment horizontal="left" vertical="center"/>
    </xf>
    <xf numFmtId="0" fontId="19" fillId="6" borderId="14" xfId="0" applyFont="1" applyFill="1" applyBorder="1" applyAlignment="1" applyProtection="1">
      <alignment horizontal="left" vertical="center"/>
    </xf>
    <xf numFmtId="0" fontId="19" fillId="6" borderId="15" xfId="0" applyFont="1" applyFill="1" applyBorder="1" applyAlignment="1" applyProtection="1">
      <alignment horizontal="left" vertical="center"/>
    </xf>
    <xf numFmtId="0" fontId="19" fillId="6" borderId="16" xfId="0" applyFont="1" applyFill="1" applyBorder="1" applyAlignment="1" applyProtection="1">
      <alignment horizontal="left" vertical="center"/>
    </xf>
    <xf numFmtId="0" fontId="16" fillId="0" borderId="0" xfId="0" applyFont="1" applyAlignment="1">
      <alignment vertical="center"/>
    </xf>
    <xf numFmtId="0" fontId="20" fillId="0" borderId="0" xfId="0" applyFont="1" applyFill="1" applyAlignment="1">
      <alignment horizontal="center" vertical="center"/>
    </xf>
    <xf numFmtId="0" fontId="19" fillId="0" borderId="0" xfId="0" applyFont="1" applyAlignment="1">
      <alignment horizontal="center" vertical="center"/>
    </xf>
    <xf numFmtId="0" fontId="39" fillId="8" borderId="0"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lignment vertical="center" wrapText="1"/>
    </xf>
    <xf numFmtId="0" fontId="40" fillId="6" borderId="0" xfId="0" applyFont="1" applyFill="1" applyBorder="1" applyAlignment="1">
      <alignment vertical="center"/>
    </xf>
    <xf numFmtId="0" fontId="10" fillId="8" borderId="0" xfId="0" applyFont="1" applyFill="1" applyBorder="1" applyAlignment="1">
      <alignment vertical="center" wrapText="1"/>
    </xf>
    <xf numFmtId="9" fontId="17" fillId="6" borderId="0" xfId="2" applyNumberFormat="1" applyFont="1" applyFill="1" applyBorder="1" applyAlignment="1" applyProtection="1">
      <alignment horizontal="center" vertical="center" textRotation="90" wrapText="1"/>
    </xf>
    <xf numFmtId="0" fontId="17" fillId="6" borderId="0" xfId="2" applyFont="1" applyFill="1" applyBorder="1" applyAlignment="1" applyProtection="1">
      <alignment horizontal="center" vertical="center" textRotation="90" wrapText="1"/>
    </xf>
    <xf numFmtId="0" fontId="15" fillId="0" borderId="0" xfId="0" applyFont="1" applyAlignment="1"/>
    <xf numFmtId="0" fontId="0" fillId="8" borderId="0" xfId="0" applyFont="1" applyFill="1" applyAlignment="1">
      <alignment wrapText="1"/>
    </xf>
    <xf numFmtId="0" fontId="10" fillId="8" borderId="0" xfId="0" applyFont="1" applyFill="1" applyBorder="1" applyAlignment="1">
      <alignment wrapText="1"/>
    </xf>
    <xf numFmtId="0" fontId="10" fillId="8" borderId="0" xfId="0" applyFont="1" applyFill="1" applyAlignment="1">
      <alignment wrapText="1"/>
    </xf>
    <xf numFmtId="0" fontId="24" fillId="24" borderId="17" xfId="0" applyFont="1" applyFill="1" applyBorder="1" applyAlignment="1" applyProtection="1">
      <alignment horizontal="center" vertical="center" wrapText="1"/>
      <protection locked="0"/>
    </xf>
    <xf numFmtId="0" fontId="24" fillId="24" borderId="18" xfId="0"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xf>
    <xf numFmtId="1" fontId="17" fillId="11" borderId="0" xfId="0" applyNumberFormat="1" applyFont="1" applyFill="1" applyBorder="1" applyAlignment="1" applyProtection="1">
      <alignment horizontal="center" vertical="center" wrapText="1"/>
    </xf>
    <xf numFmtId="0" fontId="0" fillId="8" borderId="0" xfId="0" applyFont="1" applyFill="1" applyAlignment="1"/>
    <xf numFmtId="10" fontId="17" fillId="11" borderId="0" xfId="0" applyNumberFormat="1" applyFont="1" applyFill="1" applyBorder="1" applyAlignment="1" applyProtection="1">
      <alignment horizontal="center" vertical="center" wrapText="1"/>
    </xf>
    <xf numFmtId="0" fontId="24" fillId="0" borderId="0" xfId="0" applyFont="1" applyAlignment="1"/>
    <xf numFmtId="165" fontId="17" fillId="25" borderId="0" xfId="0" applyNumberFormat="1"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xf numFmtId="0" fontId="42" fillId="8" borderId="0" xfId="0" applyFont="1" applyFill="1" applyBorder="1" applyAlignment="1" applyProtection="1">
      <alignment horizontal="left" vertical="center"/>
    </xf>
    <xf numFmtId="2" fontId="0" fillId="0" borderId="0" xfId="0" applyNumberFormat="1" applyFont="1" applyAlignment="1">
      <alignment horizontal="center" vertical="center"/>
    </xf>
    <xf numFmtId="0" fontId="0" fillId="4" borderId="0" xfId="0" applyFont="1" applyFill="1" applyAlignment="1">
      <alignment horizontal="left" vertical="top" wrapText="1"/>
    </xf>
    <xf numFmtId="0" fontId="0" fillId="4" borderId="0"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1"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23" xfId="0" applyFont="1" applyFill="1" applyBorder="1" applyAlignment="1">
      <alignment horizontal="left" vertical="top" wrapText="1"/>
    </xf>
    <xf numFmtId="10" fontId="17" fillId="11" borderId="0" xfId="1" applyNumberFormat="1" applyFont="1" applyFill="1" applyBorder="1" applyAlignment="1" applyProtection="1">
      <alignment horizontal="center" vertical="center" wrapText="1"/>
    </xf>
    <xf numFmtId="0" fontId="42" fillId="8" borderId="0" xfId="0" applyFont="1" applyFill="1" applyBorder="1" applyAlignment="1" applyProtection="1">
      <alignment horizontal="left" vertical="center"/>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0" fillId="0" borderId="0" xfId="0" applyFont="1" applyAlignment="1" applyProtection="1">
      <protection locked="0"/>
    </xf>
    <xf numFmtId="0" fontId="8" fillId="8" borderId="0" xfId="0" applyFont="1" applyFill="1" applyBorder="1" applyAlignment="1" applyProtection="1">
      <alignment horizontal="center" vertical="center"/>
      <protection locked="0"/>
    </xf>
    <xf numFmtId="0" fontId="43" fillId="8" borderId="0" xfId="0" applyFont="1" applyFill="1" applyAlignment="1" applyProtection="1">
      <alignment horizontal="center" vertical="center"/>
      <protection locked="0"/>
    </xf>
    <xf numFmtId="0" fontId="2" fillId="6" borderId="0" xfId="0" applyFont="1" applyFill="1" applyBorder="1" applyAlignment="1" applyProtection="1">
      <alignment vertical="center"/>
      <protection locked="0"/>
    </xf>
    <xf numFmtId="0" fontId="44" fillId="8" borderId="0" xfId="0" applyFont="1" applyFill="1" applyBorder="1" applyAlignment="1" applyProtection="1">
      <alignment horizontal="center" vertical="center" wrapText="1"/>
      <protection locked="0"/>
    </xf>
    <xf numFmtId="0" fontId="0" fillId="8" borderId="0" xfId="0" applyFont="1" applyFill="1" applyAlignment="1" applyProtection="1">
      <protection locked="0"/>
    </xf>
    <xf numFmtId="9" fontId="25" fillId="24" borderId="0" xfId="2" applyNumberFormat="1" applyFont="1" applyFill="1" applyBorder="1" applyAlignment="1" applyProtection="1">
      <alignment horizontal="center" vertical="center" textRotation="90" wrapText="1"/>
      <protection locked="0"/>
    </xf>
    <xf numFmtId="0" fontId="25" fillId="11" borderId="0" xfId="2" applyFont="1" applyFill="1" applyBorder="1" applyAlignment="1" applyProtection="1">
      <alignment horizontal="center" vertical="center" textRotation="90" wrapText="1"/>
      <protection locked="0"/>
    </xf>
    <xf numFmtId="164" fontId="25" fillId="11" borderId="0" xfId="2" applyNumberFormat="1" applyFont="1" applyFill="1" applyBorder="1" applyAlignment="1" applyProtection="1">
      <alignment horizontal="center" vertical="center" textRotation="90" wrapText="1"/>
      <protection locked="0"/>
    </xf>
    <xf numFmtId="0" fontId="1" fillId="5" borderId="21" xfId="0" applyFont="1" applyFill="1" applyBorder="1" applyAlignment="1">
      <alignment horizontal="left" vertical="top" wrapText="1"/>
    </xf>
    <xf numFmtId="0" fontId="0" fillId="5" borderId="20" xfId="0" applyFont="1" applyFill="1" applyBorder="1" applyAlignment="1">
      <alignment horizontal="left" vertical="top" wrapText="1"/>
    </xf>
    <xf numFmtId="0" fontId="40" fillId="6" borderId="0" xfId="0" applyFont="1" applyFill="1" applyBorder="1" applyAlignment="1">
      <alignment horizontal="left" vertical="center" wrapText="1"/>
    </xf>
    <xf numFmtId="0" fontId="13" fillId="8" borderId="0" xfId="0" applyFont="1" applyFill="1" applyBorder="1" applyAlignment="1">
      <alignment vertical="center"/>
    </xf>
    <xf numFmtId="0" fontId="21" fillId="6" borderId="0" xfId="0" applyFont="1" applyFill="1" applyBorder="1" applyAlignment="1"/>
    <xf numFmtId="0" fontId="0" fillId="0" borderId="0" xfId="0" applyFont="1" applyBorder="1" applyAlignment="1"/>
    <xf numFmtId="0" fontId="0" fillId="3" borderId="0" xfId="0" applyFont="1" applyFill="1" applyAlignment="1" applyProtection="1">
      <protection locked="0"/>
    </xf>
    <xf numFmtId="165" fontId="19" fillId="17" borderId="23" xfId="0" applyNumberFormat="1" applyFont="1" applyFill="1" applyBorder="1" applyAlignment="1" applyProtection="1">
      <alignment horizontal="center" vertical="center" wrapText="1"/>
    </xf>
    <xf numFmtId="165" fontId="19" fillId="17" borderId="23" xfId="0" applyNumberFormat="1" applyFont="1" applyFill="1" applyBorder="1" applyAlignment="1" applyProtection="1">
      <alignment horizontal="center" vertical="center" wrapText="1"/>
    </xf>
    <xf numFmtId="2" fontId="0" fillId="0" borderId="0" xfId="0" applyNumberFormat="1" applyFont="1" applyAlignment="1"/>
    <xf numFmtId="0" fontId="45" fillId="8" borderId="0" xfId="0" applyFont="1" applyFill="1" applyBorder="1" applyAlignment="1" applyProtection="1">
      <alignment horizontal="center" vertical="center"/>
    </xf>
    <xf numFmtId="0" fontId="42" fillId="8" borderId="0" xfId="0" applyFont="1" applyFill="1" applyBorder="1" applyAlignment="1" applyProtection="1">
      <alignment horizontal="left" vertical="center"/>
    </xf>
    <xf numFmtId="0" fontId="8" fillId="8" borderId="0" xfId="0" applyFont="1" applyFill="1" applyBorder="1" applyAlignment="1" applyProtection="1">
      <alignment horizontal="center" vertical="center"/>
      <protection locked="0"/>
    </xf>
    <xf numFmtId="0" fontId="0" fillId="8" borderId="0" xfId="0" applyFont="1" applyFill="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Alignment="1">
      <alignment horizontal="center" vertical="center"/>
    </xf>
    <xf numFmtId="9" fontId="39" fillId="24" borderId="0" xfId="2" applyNumberFormat="1" applyFont="1" applyFill="1" applyBorder="1" applyAlignment="1" applyProtection="1">
      <alignment horizontal="center" vertical="center" textRotation="90" wrapText="1"/>
      <protection locked="0"/>
    </xf>
    <xf numFmtId="0" fontId="39" fillId="24" borderId="0" xfId="2" applyFont="1" applyFill="1" applyBorder="1" applyAlignment="1" applyProtection="1">
      <alignment horizontal="center" vertical="center" textRotation="90" wrapText="1"/>
      <protection locked="0"/>
    </xf>
    <xf numFmtId="0" fontId="24" fillId="14" borderId="24" xfId="0" applyFont="1" applyFill="1" applyBorder="1" applyAlignment="1" applyProtection="1">
      <alignment horizontal="center" vertical="center" wrapText="1"/>
    </xf>
    <xf numFmtId="0" fontId="1" fillId="8" borderId="0" xfId="0" applyFont="1" applyFill="1" applyBorder="1" applyAlignment="1">
      <alignment horizontal="left" vertical="top" wrapText="1"/>
    </xf>
    <xf numFmtId="0" fontId="24" fillId="14" borderId="0" xfId="0" applyFont="1" applyFill="1" applyBorder="1" applyAlignment="1" applyProtection="1">
      <alignment horizontal="center" vertical="center" wrapText="1"/>
    </xf>
    <xf numFmtId="0" fontId="24" fillId="24" borderId="18" xfId="0" applyFont="1" applyFill="1" applyBorder="1" applyAlignment="1" applyProtection="1">
      <alignment horizontal="center" vertical="center" wrapText="1"/>
      <protection locked="0"/>
    </xf>
    <xf numFmtId="0" fontId="22" fillId="6" borderId="0" xfId="0" applyFont="1" applyFill="1" applyBorder="1" applyAlignment="1">
      <alignment horizontal="left" vertical="center" wrapText="1"/>
    </xf>
    <xf numFmtId="2" fontId="0" fillId="0" borderId="0" xfId="0" applyNumberFormat="1" applyFont="1" applyAlignment="1">
      <alignment horizontal="center" vertical="center"/>
    </xf>
    <xf numFmtId="0" fontId="24" fillId="6" borderId="0" xfId="0" applyFont="1" applyFill="1" applyBorder="1" applyAlignment="1" applyProtection="1">
      <alignment vertical="top"/>
    </xf>
    <xf numFmtId="0" fontId="0" fillId="0" borderId="0" xfId="0" applyFont="1" applyAlignment="1">
      <alignment vertical="top" wrapText="1"/>
    </xf>
    <xf numFmtId="0" fontId="46" fillId="8" borderId="0" xfId="0" applyFont="1" applyFill="1" applyBorder="1" applyAlignment="1">
      <alignment horizontal="left" vertical="top" wrapText="1"/>
    </xf>
    <xf numFmtId="0" fontId="47" fillId="8" borderId="0" xfId="0" applyFont="1" applyFill="1" applyBorder="1" applyAlignment="1">
      <alignment horizontal="left" vertical="top" wrapText="1"/>
    </xf>
    <xf numFmtId="0" fontId="46" fillId="8" borderId="0" xfId="0" applyFont="1" applyFill="1" applyAlignment="1"/>
    <xf numFmtId="0" fontId="48" fillId="8" borderId="0" xfId="0" applyFont="1" applyFill="1" applyBorder="1" applyAlignment="1">
      <alignment vertical="center" wrapText="1"/>
    </xf>
    <xf numFmtId="0" fontId="0" fillId="26" borderId="25" xfId="0" applyFont="1" applyFill="1" applyBorder="1" applyAlignment="1">
      <alignment horizontal="left" vertical="top" wrapText="1"/>
    </xf>
    <xf numFmtId="0" fontId="0" fillId="26" borderId="0" xfId="0" applyFont="1" applyFill="1" applyBorder="1" applyAlignment="1">
      <alignment horizontal="left" vertical="top" wrapText="1"/>
    </xf>
    <xf numFmtId="0" fontId="15" fillId="9" borderId="0" xfId="0" applyFont="1" applyFill="1" applyBorder="1" applyAlignment="1">
      <alignment horizontal="left" vertical="top" wrapText="1"/>
    </xf>
    <xf numFmtId="0" fontId="0" fillId="27"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12" fillId="8" borderId="0" xfId="0" applyFont="1" applyFill="1" applyAlignment="1">
      <alignment vertical="top" wrapText="1"/>
    </xf>
    <xf numFmtId="0" fontId="49" fillId="28" borderId="0" xfId="0" applyFont="1" applyFill="1" applyAlignment="1">
      <alignment vertical="top" wrapText="1"/>
    </xf>
    <xf numFmtId="0" fontId="12" fillId="28" borderId="0" xfId="0" applyFont="1" applyFill="1" applyAlignment="1">
      <alignment vertical="top" wrapText="1"/>
    </xf>
    <xf numFmtId="0" fontId="50" fillId="28" borderId="0" xfId="0" applyFont="1" applyFill="1" applyBorder="1" applyAlignment="1" applyProtection="1">
      <alignment vertical="top"/>
    </xf>
    <xf numFmtId="0" fontId="51" fillId="26" borderId="0" xfId="0" applyFont="1" applyFill="1" applyBorder="1" applyAlignment="1">
      <alignment horizontal="left" vertical="top" wrapText="1"/>
    </xf>
    <xf numFmtId="0" fontId="51" fillId="26" borderId="25" xfId="0" applyFont="1" applyFill="1" applyBorder="1" applyAlignment="1">
      <alignment horizontal="left" vertical="top" wrapText="1"/>
    </xf>
    <xf numFmtId="0" fontId="0" fillId="22" borderId="0" xfId="0" applyFont="1" applyFill="1" applyBorder="1" applyAlignment="1">
      <alignment horizontal="left" vertical="top" wrapText="1"/>
    </xf>
    <xf numFmtId="0" fontId="0" fillId="29"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51" fillId="26" borderId="26" xfId="0" applyFont="1" applyFill="1" applyBorder="1" applyAlignment="1">
      <alignment horizontal="left" vertical="top" wrapText="1"/>
    </xf>
    <xf numFmtId="0" fontId="51" fillId="26" borderId="27" xfId="0" applyFont="1" applyFill="1" applyBorder="1" applyAlignment="1">
      <alignment horizontal="left" vertical="top" wrapText="1"/>
    </xf>
    <xf numFmtId="0" fontId="51" fillId="26" borderId="28" xfId="0" applyFont="1" applyFill="1" applyBorder="1" applyAlignment="1">
      <alignment horizontal="left" vertical="top" wrapText="1"/>
    </xf>
    <xf numFmtId="0" fontId="52" fillId="26" borderId="28"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27" xfId="0" applyFont="1" applyFill="1" applyBorder="1" applyAlignment="1">
      <alignment horizontal="left" vertical="top" wrapText="1"/>
    </xf>
    <xf numFmtId="0" fontId="15" fillId="26" borderId="27" xfId="0" applyFont="1" applyFill="1" applyBorder="1" applyAlignment="1">
      <alignment horizontal="left" vertical="top" wrapText="1"/>
    </xf>
    <xf numFmtId="0" fontId="0" fillId="29"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0" fillId="26" borderId="29" xfId="0" applyFont="1" applyFill="1" applyBorder="1" applyAlignment="1">
      <alignment horizontal="left" vertical="top" wrapText="1"/>
    </xf>
    <xf numFmtId="0" fontId="51" fillId="26" borderId="29" xfId="0" applyFont="1" applyFill="1" applyBorder="1" applyAlignment="1">
      <alignment horizontal="left" vertical="top" wrapText="1"/>
    </xf>
    <xf numFmtId="0" fontId="24" fillId="29" borderId="29" xfId="0" applyFont="1" applyFill="1" applyBorder="1" applyAlignment="1" applyProtection="1">
      <alignment vertical="center"/>
    </xf>
    <xf numFmtId="0" fontId="15" fillId="27" borderId="29" xfId="0" applyFont="1" applyFill="1" applyBorder="1" applyAlignment="1">
      <alignment vertical="top" wrapText="1"/>
    </xf>
    <xf numFmtId="0" fontId="0" fillId="22" borderId="29" xfId="0" applyFont="1" applyFill="1" applyBorder="1" applyAlignment="1">
      <alignment horizontal="left" vertical="top" wrapText="1"/>
    </xf>
    <xf numFmtId="0" fontId="15" fillId="9" borderId="29" xfId="0" applyFont="1" applyFill="1" applyBorder="1" applyAlignment="1">
      <alignment horizontal="left" vertical="top" wrapText="1"/>
    </xf>
    <xf numFmtId="0" fontId="51" fillId="26" borderId="30" xfId="0" applyFont="1" applyFill="1" applyBorder="1" applyAlignment="1">
      <alignment horizontal="left" vertical="top" wrapText="1"/>
    </xf>
    <xf numFmtId="0" fontId="0" fillId="26" borderId="30" xfId="0" applyFont="1" applyFill="1" applyBorder="1" applyAlignment="1">
      <alignment horizontal="left" vertical="top" wrapText="1"/>
    </xf>
    <xf numFmtId="0" fontId="51" fillId="26" borderId="31"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26" borderId="31" xfId="0" applyFont="1" applyFill="1" applyBorder="1" applyAlignment="1">
      <alignment horizontal="left" vertical="top" wrapText="1"/>
    </xf>
    <xf numFmtId="0" fontId="15" fillId="26" borderId="28" xfId="0" applyFont="1" applyFill="1" applyBorder="1" applyAlignment="1">
      <alignment horizontal="left" vertical="top" wrapText="1"/>
    </xf>
    <xf numFmtId="0" fontId="15" fillId="26" borderId="29" xfId="0" applyFont="1" applyFill="1" applyBorder="1" applyAlignment="1">
      <alignment horizontal="left" vertical="top" wrapText="1"/>
    </xf>
    <xf numFmtId="0" fontId="0" fillId="30" borderId="29" xfId="0" applyFont="1" applyFill="1" applyBorder="1" applyAlignment="1">
      <alignment horizontal="left" vertical="top" wrapText="1"/>
    </xf>
    <xf numFmtId="0" fontId="15" fillId="31" borderId="29" xfId="0" applyFont="1" applyFill="1" applyBorder="1" applyAlignment="1">
      <alignment vertical="top" wrapText="1"/>
    </xf>
    <xf numFmtId="0" fontId="52" fillId="26" borderId="31" xfId="0" applyFont="1" applyFill="1" applyBorder="1" applyAlignment="1">
      <alignment horizontal="left" vertical="top" wrapText="1"/>
    </xf>
    <xf numFmtId="0" fontId="53" fillId="26" borderId="31" xfId="0" applyFont="1" applyFill="1" applyBorder="1" applyAlignment="1" applyProtection="1">
      <alignment horizontal="left" vertical="top"/>
    </xf>
    <xf numFmtId="0" fontId="54" fillId="8" borderId="0" xfId="0" applyFont="1" applyFill="1" applyBorder="1" applyAlignment="1">
      <alignment horizontal="center" vertical="center" wrapText="1"/>
    </xf>
    <xf numFmtId="0" fontId="0" fillId="32"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6" fillId="0" borderId="0" xfId="0" applyFont="1" applyAlignment="1"/>
    <xf numFmtId="0" fontId="0" fillId="0" borderId="32" xfId="0" applyFont="1" applyBorder="1" applyAlignment="1"/>
    <xf numFmtId="0" fontId="0" fillId="33" borderId="0" xfId="0" applyFont="1" applyFill="1" applyBorder="1" applyAlignment="1">
      <alignment vertical="top" wrapText="1"/>
    </xf>
    <xf numFmtId="0" fontId="0" fillId="33" borderId="0" xfId="0" applyNumberFormat="1" applyFont="1" applyFill="1" applyBorder="1" applyAlignment="1">
      <alignment vertical="top" wrapText="1"/>
    </xf>
    <xf numFmtId="0" fontId="0" fillId="33" borderId="0" xfId="0" applyFont="1" applyFill="1" applyBorder="1" applyAlignment="1">
      <alignment horizontal="left" vertical="top" wrapText="1"/>
    </xf>
    <xf numFmtId="0" fontId="0" fillId="33" borderId="0" xfId="0" applyFont="1" applyFill="1" applyBorder="1" applyAlignment="1">
      <alignment vertical="center" wrapText="1"/>
    </xf>
    <xf numFmtId="0" fontId="0" fillId="33" borderId="33" xfId="0" applyFont="1" applyFill="1" applyBorder="1" applyAlignment="1">
      <alignment horizontal="left" vertical="top" wrapText="1"/>
    </xf>
    <xf numFmtId="0" fontId="0" fillId="0" borderId="0" xfId="0" applyFont="1" applyFill="1" applyAlignment="1"/>
    <xf numFmtId="0" fontId="0" fillId="0" borderId="0" xfId="0" applyFont="1" applyFill="1" applyBorder="1" applyAlignment="1"/>
    <xf numFmtId="0" fontId="55" fillId="33" borderId="32" xfId="0" applyFont="1" applyFill="1" applyBorder="1" applyAlignment="1">
      <alignment vertical="center" wrapText="1"/>
    </xf>
    <xf numFmtId="0" fontId="0" fillId="33" borderId="32" xfId="0" applyFont="1" applyFill="1" applyBorder="1" applyAlignment="1">
      <alignment horizontal="left" vertical="top" wrapText="1"/>
    </xf>
    <xf numFmtId="0" fontId="0" fillId="33" borderId="32" xfId="0" applyFont="1" applyFill="1" applyBorder="1" applyAlignment="1"/>
    <xf numFmtId="0" fontId="0" fillId="33" borderId="33" xfId="0" applyFont="1" applyFill="1" applyBorder="1" applyAlignment="1"/>
    <xf numFmtId="0" fontId="0" fillId="33" borderId="0" xfId="0" applyFont="1" applyFill="1" applyBorder="1" applyAlignment="1">
      <alignment horizontal="center" vertical="center"/>
    </xf>
    <xf numFmtId="0" fontId="0" fillId="33" borderId="32" xfId="0" applyFont="1" applyFill="1" applyBorder="1" applyAlignment="1">
      <alignment vertical="top" wrapText="1"/>
    </xf>
    <xf numFmtId="0" fontId="0" fillId="33" borderId="32" xfId="0" applyFont="1" applyFill="1" applyBorder="1" applyAlignment="1">
      <alignment vertical="center" wrapText="1"/>
    </xf>
    <xf numFmtId="0" fontId="0" fillId="33" borderId="33" xfId="0" applyFont="1" applyFill="1" applyBorder="1" applyAlignment="1">
      <alignment vertical="top" wrapText="1"/>
    </xf>
    <xf numFmtId="0" fontId="55" fillId="33" borderId="0" xfId="0" applyFont="1" applyFill="1" applyBorder="1" applyAlignment="1">
      <alignment vertical="center" wrapText="1"/>
    </xf>
    <xf numFmtId="0" fontId="0" fillId="33" borderId="32" xfId="0" applyFont="1" applyFill="1" applyBorder="1" applyAlignment="1">
      <alignment horizontal="center"/>
    </xf>
    <xf numFmtId="0" fontId="0" fillId="33" borderId="33" xfId="0" applyFont="1" applyFill="1" applyBorder="1" applyAlignment="1">
      <alignment vertical="center" wrapText="1"/>
    </xf>
    <xf numFmtId="0" fontId="37" fillId="33" borderId="0" xfId="0" applyFont="1" applyFill="1" applyBorder="1" applyAlignment="1">
      <alignment vertical="center" wrapText="1"/>
    </xf>
    <xf numFmtId="0" fontId="13" fillId="27" borderId="33" xfId="0" applyFont="1" applyFill="1" applyBorder="1" applyAlignment="1">
      <alignment vertical="center" wrapText="1"/>
    </xf>
    <xf numFmtId="0" fontId="13" fillId="34" borderId="32" xfId="0" applyFont="1" applyFill="1" applyBorder="1" applyAlignment="1">
      <alignment horizontal="center" vertical="center" wrapText="1"/>
    </xf>
    <xf numFmtId="0" fontId="13" fillId="34" borderId="0" xfId="0" applyFont="1" applyFill="1" applyBorder="1" applyAlignment="1">
      <alignment horizontal="center" vertical="center" wrapText="1"/>
    </xf>
    <xf numFmtId="0" fontId="0" fillId="0" borderId="33" xfId="0" applyFont="1" applyBorder="1" applyAlignment="1"/>
    <xf numFmtId="0" fontId="0" fillId="8"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6" fillId="8" borderId="0" xfId="0" applyFont="1" applyFill="1" applyAlignment="1">
      <alignment horizontal="center" vertical="center" wrapText="1"/>
    </xf>
    <xf numFmtId="0" fontId="1" fillId="8" borderId="0" xfId="0" applyFont="1" applyFill="1" applyBorder="1" applyAlignment="1">
      <alignment horizontal="center" vertical="center" wrapText="1"/>
    </xf>
    <xf numFmtId="0" fontId="56" fillId="8" borderId="0" xfId="0" applyFont="1" applyFill="1" applyBorder="1" applyAlignment="1">
      <alignment horizontal="center" vertical="center"/>
    </xf>
    <xf numFmtId="0" fontId="59"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60" fillId="8" borderId="0" xfId="0" applyFont="1" applyFill="1" applyBorder="1" applyAlignment="1">
      <alignment horizontal="center" vertical="center" wrapText="1"/>
    </xf>
    <xf numFmtId="0" fontId="49" fillId="28" borderId="0" xfId="0" applyFont="1" applyFill="1" applyAlignment="1">
      <alignment vertical="top" wrapText="1"/>
    </xf>
    <xf numFmtId="0" fontId="0" fillId="27" borderId="29" xfId="0" applyFont="1" applyFill="1" applyBorder="1" applyAlignment="1">
      <alignment horizontal="left" vertical="top" wrapText="1"/>
    </xf>
    <xf numFmtId="0" fontId="61" fillId="18" borderId="34" xfId="0" applyFont="1" applyFill="1" applyBorder="1" applyAlignment="1" applyProtection="1">
      <alignment horizontal="center" vertical="center" wrapText="1"/>
    </xf>
    <xf numFmtId="0" fontId="52" fillId="26" borderId="26"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0" xfId="0" applyFont="1" applyFill="1" applyBorder="1" applyAlignment="1">
      <alignment horizontal="left" vertical="top" wrapText="1"/>
    </xf>
    <xf numFmtId="0" fontId="52" fillId="8" borderId="35" xfId="0" applyFont="1" applyFill="1" applyBorder="1" applyAlignment="1">
      <alignment horizontal="left" vertical="top" wrapText="1"/>
    </xf>
    <xf numFmtId="0" fontId="52" fillId="8" borderId="36" xfId="0" applyFont="1" applyFill="1" applyBorder="1" applyAlignment="1">
      <alignment horizontal="left" vertical="top" wrapText="1"/>
    </xf>
    <xf numFmtId="0" fontId="53" fillId="8" borderId="36" xfId="0" applyFont="1" applyFill="1" applyBorder="1" applyAlignment="1" applyProtection="1">
      <alignment horizontal="left" vertical="top"/>
    </xf>
    <xf numFmtId="0" fontId="24" fillId="8" borderId="36" xfId="0" applyFont="1" applyFill="1" applyBorder="1" applyAlignment="1" applyProtection="1">
      <alignment horizontal="left" vertical="top"/>
    </xf>
    <xf numFmtId="0" fontId="24" fillId="8" borderId="37" xfId="0" applyFont="1" applyFill="1" applyBorder="1" applyAlignment="1" applyProtection="1">
      <alignment horizontal="left" vertical="top"/>
    </xf>
    <xf numFmtId="1" fontId="17" fillId="11" borderId="38" xfId="0" applyNumberFormat="1" applyFont="1" applyFill="1" applyBorder="1" applyAlignment="1" applyProtection="1">
      <alignment horizontal="center" vertical="center" wrapText="1"/>
    </xf>
    <xf numFmtId="0" fontId="0" fillId="8" borderId="0" xfId="0" applyFont="1" applyFill="1" applyBorder="1" applyAlignment="1">
      <alignment vertical="top" wrapText="1"/>
    </xf>
    <xf numFmtId="0" fontId="0" fillId="35" borderId="20" xfId="0" applyFont="1" applyFill="1" applyBorder="1" applyAlignment="1">
      <alignment horizontal="left" vertical="top" wrapText="1"/>
    </xf>
    <xf numFmtId="0" fontId="0" fillId="0" borderId="0" xfId="0" applyFont="1" applyAlignment="1">
      <alignment horizontal="left" vertical="top"/>
    </xf>
    <xf numFmtId="0" fontId="8" fillId="8" borderId="0" xfId="0" applyFont="1" applyFill="1" applyBorder="1" applyAlignment="1" applyProtection="1">
      <alignment vertical="center"/>
      <protection locked="0"/>
    </xf>
    <xf numFmtId="0" fontId="1" fillId="5" borderId="23" xfId="0" applyFont="1" applyFill="1" applyBorder="1" applyAlignment="1">
      <alignment horizontal="left" vertical="top" wrapText="1"/>
    </xf>
    <xf numFmtId="0" fontId="12" fillId="19" borderId="0" xfId="0" applyFont="1" applyFill="1" applyAlignment="1"/>
    <xf numFmtId="0" fontId="8" fillId="8" borderId="0" xfId="0" applyFont="1" applyFill="1" applyBorder="1" applyAlignment="1" applyProtection="1">
      <alignment horizontal="left" vertical="top"/>
      <protection locked="0"/>
    </xf>
    <xf numFmtId="0" fontId="0" fillId="8" borderId="0" xfId="0" applyFont="1" applyFill="1" applyAlignment="1">
      <alignment vertical="top" wrapText="1"/>
    </xf>
    <xf numFmtId="0" fontId="24" fillId="8" borderId="0" xfId="0" applyFont="1" applyFill="1" applyBorder="1" applyAlignment="1" applyProtection="1">
      <alignment vertical="top"/>
    </xf>
    <xf numFmtId="0" fontId="24" fillId="0" borderId="0" xfId="0" applyFont="1" applyAlignment="1">
      <alignment vertical="top" wrapText="1"/>
    </xf>
    <xf numFmtId="0" fontId="15" fillId="4" borderId="0" xfId="0" applyFont="1" applyFill="1" applyBorder="1" applyAlignment="1">
      <alignment vertical="center" wrapText="1"/>
    </xf>
    <xf numFmtId="0" fontId="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39" fillId="5" borderId="0" xfId="0" applyFont="1" applyFill="1" applyBorder="1" applyAlignment="1">
      <alignment vertical="center" wrapText="1"/>
    </xf>
    <xf numFmtId="0" fontId="39" fillId="4" borderId="0" xfId="0" applyFont="1" applyFill="1" applyBorder="1" applyAlignment="1">
      <alignment vertical="center" wrapText="1"/>
    </xf>
    <xf numFmtId="0" fontId="62" fillId="4" borderId="0" xfId="0" applyFont="1" applyFill="1" applyBorder="1" applyAlignment="1">
      <alignment vertical="center" wrapText="1"/>
    </xf>
    <xf numFmtId="0" fontId="63" fillId="3" borderId="0" xfId="0" applyFont="1" applyFill="1" applyBorder="1" applyAlignment="1">
      <alignment horizontal="center" vertical="center"/>
    </xf>
    <xf numFmtId="0" fontId="63" fillId="36" borderId="0" xfId="0" applyFont="1" applyFill="1" applyBorder="1" applyAlignment="1">
      <alignment horizontal="center" vertical="center"/>
    </xf>
    <xf numFmtId="0" fontId="62" fillId="5" borderId="39" xfId="0" applyFont="1" applyFill="1" applyBorder="1" applyAlignment="1">
      <alignment vertical="center" wrapText="1"/>
    </xf>
    <xf numFmtId="0" fontId="39" fillId="5" borderId="40" xfId="0" applyFont="1" applyFill="1" applyBorder="1" applyAlignment="1">
      <alignment vertical="center" wrapText="1"/>
    </xf>
    <xf numFmtId="0" fontId="64" fillId="3" borderId="41" xfId="0" applyFont="1" applyFill="1" applyBorder="1" applyAlignment="1">
      <alignment vertical="center" wrapText="1"/>
    </xf>
    <xf numFmtId="0" fontId="63" fillId="3" borderId="42" xfId="0" applyFont="1" applyFill="1" applyBorder="1" applyAlignment="1">
      <alignment vertical="center" wrapText="1"/>
    </xf>
    <xf numFmtId="0" fontId="63" fillId="3" borderId="42" xfId="0" applyFont="1" applyFill="1" applyBorder="1" applyAlignment="1">
      <alignment horizontal="center" vertical="center"/>
    </xf>
    <xf numFmtId="0" fontId="63" fillId="36" borderId="39" xfId="0" applyFont="1" applyFill="1" applyBorder="1" applyAlignment="1">
      <alignment horizontal="center" vertical="center"/>
    </xf>
    <xf numFmtId="0" fontId="39" fillId="5" borderId="4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44" xfId="0" applyFont="1" applyFill="1" applyBorder="1" applyAlignment="1">
      <alignment horizontal="center" vertical="center"/>
    </xf>
    <xf numFmtId="0" fontId="39" fillId="5" borderId="45" xfId="0" applyFont="1" applyFill="1" applyBorder="1" applyAlignment="1">
      <alignment horizontal="center" vertical="center"/>
    </xf>
    <xf numFmtId="0" fontId="39" fillId="5" borderId="40" xfId="0" applyFont="1" applyFill="1" applyBorder="1" applyAlignment="1">
      <alignment horizontal="center" vertical="center"/>
    </xf>
    <xf numFmtId="0" fontId="39" fillId="4" borderId="43" xfId="0" applyFont="1" applyFill="1" applyBorder="1" applyAlignment="1">
      <alignment horizontal="center" vertical="center"/>
    </xf>
    <xf numFmtId="0" fontId="63" fillId="3" borderId="46" xfId="0" applyFont="1" applyFill="1" applyBorder="1" applyAlignment="1">
      <alignment horizontal="center" vertical="center"/>
    </xf>
    <xf numFmtId="0" fontId="39" fillId="4" borderId="47" xfId="0" applyFont="1" applyFill="1" applyBorder="1" applyAlignment="1">
      <alignment vertical="center" wrapText="1"/>
    </xf>
    <xf numFmtId="0" fontId="62" fillId="4" borderId="46" xfId="0" applyFont="1" applyFill="1" applyBorder="1" applyAlignment="1">
      <alignment vertical="center" wrapText="1"/>
    </xf>
    <xf numFmtId="0" fontId="39" fillId="4" borderId="48" xfId="0" applyFont="1" applyFill="1" applyBorder="1" applyAlignment="1">
      <alignment horizontal="center" vertical="center"/>
    </xf>
    <xf numFmtId="0" fontId="39" fillId="5" borderId="43" xfId="0" applyFont="1" applyFill="1" applyBorder="1" applyAlignment="1">
      <alignment horizontal="center" vertical="center"/>
    </xf>
    <xf numFmtId="0" fontId="39" fillId="5" borderId="47" xfId="0" applyFont="1" applyFill="1" applyBorder="1" applyAlignment="1">
      <alignment vertical="center" wrapText="1"/>
    </xf>
    <xf numFmtId="0" fontId="62" fillId="5" borderId="48" xfId="0" applyFont="1" applyFill="1" applyBorder="1" applyAlignment="1">
      <alignment vertical="center" wrapText="1"/>
    </xf>
    <xf numFmtId="49" fontId="61" fillId="7" borderId="42" xfId="0" applyNumberFormat="1" applyFont="1" applyFill="1" applyBorder="1" applyAlignment="1">
      <alignment horizontal="center" vertical="center"/>
    </xf>
    <xf numFmtId="0" fontId="43" fillId="7" borderId="0" xfId="0" applyFont="1" applyFill="1" applyAlignment="1" applyProtection="1">
      <alignment horizontal="center" vertical="center"/>
      <protection locked="0"/>
    </xf>
    <xf numFmtId="0" fontId="49" fillId="7" borderId="0" xfId="0" applyFont="1" applyFill="1" applyAlignment="1" applyProtection="1">
      <alignment horizontal="center" vertical="center"/>
      <protection locked="0"/>
    </xf>
    <xf numFmtId="0" fontId="9" fillId="7" borderId="0" xfId="0" applyFont="1" applyFill="1" applyBorder="1" applyAlignment="1" applyProtection="1">
      <alignment horizontal="left" vertical="center"/>
      <protection locked="0"/>
    </xf>
    <xf numFmtId="0" fontId="13" fillId="7" borderId="0" xfId="0" applyFont="1" applyFill="1" applyAlignment="1" applyProtection="1">
      <protection locked="0"/>
    </xf>
    <xf numFmtId="0" fontId="65" fillId="7" borderId="0" xfId="0" applyFont="1" applyFill="1" applyAlignment="1" applyProtection="1">
      <alignment horizontal="center" vertical="center"/>
      <protection locked="0"/>
    </xf>
    <xf numFmtId="0" fontId="21" fillId="6" borderId="0" xfId="0" applyFont="1" applyFill="1" applyBorder="1" applyAlignment="1">
      <alignment horizontal="center"/>
    </xf>
    <xf numFmtId="0" fontId="62" fillId="5" borderId="48" xfId="0" applyFont="1" applyFill="1" applyBorder="1" applyAlignment="1" applyProtection="1">
      <alignment vertical="center" wrapText="1"/>
      <protection locked="0"/>
    </xf>
    <xf numFmtId="0" fontId="21" fillId="6" borderId="0" xfId="0" applyFont="1" applyFill="1" applyBorder="1" applyAlignment="1" applyProtection="1">
      <protection locked="0"/>
    </xf>
    <xf numFmtId="0" fontId="73" fillId="0" borderId="0" xfId="0" applyFont="1" applyAlignment="1"/>
    <xf numFmtId="0" fontId="74" fillId="8" borderId="0" xfId="0" applyFont="1" applyFill="1" applyBorder="1" applyAlignment="1" applyProtection="1">
      <alignment horizontal="center" vertical="center"/>
      <protection locked="0"/>
    </xf>
    <xf numFmtId="0" fontId="63" fillId="3" borderId="2" xfId="0" applyFont="1" applyFill="1" applyBorder="1" applyAlignment="1">
      <alignment horizontal="center" vertical="center" textRotation="90" wrapText="1"/>
    </xf>
    <xf numFmtId="0" fontId="61" fillId="7" borderId="0" xfId="0" applyFont="1" applyFill="1" applyBorder="1" applyAlignment="1">
      <alignment horizontal="left" vertical="center"/>
    </xf>
    <xf numFmtId="0" fontId="21" fillId="6" borderId="0" xfId="0" applyFont="1" applyFill="1" applyBorder="1" applyAlignment="1">
      <alignment horizontal="center"/>
    </xf>
    <xf numFmtId="0" fontId="21" fillId="6" borderId="49" xfId="0" applyFont="1" applyFill="1" applyBorder="1" applyAlignment="1">
      <alignment horizontal="center"/>
    </xf>
    <xf numFmtId="0" fontId="61" fillId="7" borderId="0" xfId="0" applyFont="1" applyFill="1" applyBorder="1" applyAlignment="1">
      <alignment horizontal="center" vertical="center"/>
    </xf>
    <xf numFmtId="0" fontId="61" fillId="7" borderId="39"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8" fillId="6" borderId="0" xfId="0" applyFont="1" applyFill="1" applyBorder="1" applyAlignment="1">
      <alignment horizontal="left" vertical="center" wrapText="1"/>
    </xf>
    <xf numFmtId="0" fontId="0" fillId="0" borderId="0" xfId="0" applyFont="1" applyBorder="1" applyAlignment="1">
      <alignment wrapText="1"/>
    </xf>
    <xf numFmtId="0" fontId="49" fillId="3" borderId="0" xfId="0" applyFont="1" applyFill="1" applyAlignment="1" applyProtection="1">
      <alignment horizontal="center" vertical="center"/>
      <protection locked="0"/>
    </xf>
    <xf numFmtId="0" fontId="72" fillId="0" borderId="0" xfId="0" applyFont="1" applyAlignment="1">
      <alignment horizontal="left" vertical="top" wrapText="1"/>
    </xf>
    <xf numFmtId="0" fontId="72" fillId="0" borderId="0" xfId="0" applyFont="1" applyAlignment="1">
      <alignment vertical="top" wrapText="1"/>
    </xf>
    <xf numFmtId="0" fontId="13" fillId="7" borderId="0" xfId="0" applyFont="1" applyFill="1" applyAlignment="1" applyProtection="1">
      <alignment horizontal="center"/>
      <protection locked="0"/>
    </xf>
    <xf numFmtId="0" fontId="44" fillId="11" borderId="0" xfId="0" applyFont="1" applyFill="1" applyBorder="1" applyAlignment="1" applyProtection="1">
      <alignment horizontal="center" vertical="center" wrapText="1"/>
      <protection locked="0"/>
    </xf>
    <xf numFmtId="0" fontId="5" fillId="24" borderId="0" xfId="0" applyFont="1" applyFill="1" applyBorder="1" applyAlignment="1" applyProtection="1">
      <alignment horizontal="center" vertical="center" wrapText="1"/>
      <protection locked="0"/>
    </xf>
    <xf numFmtId="0" fontId="17" fillId="24" borderId="0" xfId="0" applyFont="1" applyFill="1" applyBorder="1" applyAlignment="1" applyProtection="1">
      <alignment horizontal="center" vertical="center" wrapText="1"/>
      <protection locked="0"/>
    </xf>
    <xf numFmtId="0" fontId="45" fillId="8" borderId="0" xfId="0" applyFont="1" applyFill="1" applyBorder="1" applyAlignment="1" applyProtection="1">
      <alignment horizontal="center" vertical="center"/>
    </xf>
    <xf numFmtId="0" fontId="8" fillId="8" borderId="0" xfId="0" applyFont="1" applyFill="1" applyBorder="1" applyAlignment="1" applyProtection="1">
      <alignment horizontal="left" vertical="center"/>
      <protection locked="0"/>
    </xf>
    <xf numFmtId="0" fontId="72" fillId="8" borderId="0" xfId="0" applyFont="1" applyFill="1" applyAlignment="1">
      <alignment horizontal="left" vertical="top" wrapText="1"/>
    </xf>
    <xf numFmtId="0" fontId="8" fillId="8" borderId="0" xfId="0" applyFont="1" applyFill="1" applyBorder="1" applyAlignment="1" applyProtection="1">
      <alignment horizontal="left" vertical="top"/>
      <protection locked="0"/>
    </xf>
    <xf numFmtId="0" fontId="42" fillId="8" borderId="0" xfId="0" applyFont="1" applyFill="1" applyBorder="1" applyAlignment="1" applyProtection="1">
      <alignment horizontal="left" vertical="center"/>
    </xf>
    <xf numFmtId="0" fontId="15" fillId="0" borderId="0" xfId="0" applyFont="1" applyBorder="1" applyAlignment="1">
      <alignment wrapText="1"/>
    </xf>
    <xf numFmtId="0" fontId="0" fillId="26" borderId="65" xfId="0" applyFont="1" applyFill="1" applyBorder="1" applyAlignment="1">
      <alignment horizontal="left" vertical="top" wrapText="1"/>
    </xf>
    <xf numFmtId="0" fontId="0" fillId="27" borderId="29" xfId="0" applyFont="1" applyFill="1" applyBorder="1" applyAlignment="1">
      <alignment horizontal="left" vertical="top" wrapText="1"/>
    </xf>
    <xf numFmtId="0" fontId="0" fillId="27" borderId="52"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7" xfId="0" applyFont="1" applyFill="1" applyBorder="1" applyAlignment="1">
      <alignment horizontal="left" vertical="top" wrapText="1"/>
    </xf>
    <xf numFmtId="0" fontId="0" fillId="9" borderId="29" xfId="0" applyFont="1" applyFill="1" applyBorder="1" applyAlignment="1">
      <alignment horizontal="left" vertical="top" wrapText="1"/>
    </xf>
    <xf numFmtId="0" fontId="0" fillId="9" borderId="30"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9" borderId="52" xfId="0" applyFont="1" applyFill="1" applyBorder="1" applyAlignment="1">
      <alignment horizontal="left" vertical="top" wrapText="1"/>
    </xf>
    <xf numFmtId="0" fontId="0" fillId="9" borderId="0" xfId="0" applyFont="1" applyFill="1" applyBorder="1" applyAlignment="1">
      <alignment horizontal="left" vertical="top" wrapText="1"/>
    </xf>
    <xf numFmtId="0" fontId="69" fillId="0" borderId="0" xfId="0" applyFont="1" applyAlignment="1">
      <alignment vertical="top" wrapText="1"/>
    </xf>
    <xf numFmtId="0" fontId="49" fillId="28" borderId="0" xfId="0" applyFont="1" applyFill="1" applyAlignment="1">
      <alignment vertical="top" wrapText="1"/>
    </xf>
    <xf numFmtId="0" fontId="0" fillId="31" borderId="30" xfId="0" applyFont="1" applyFill="1" applyBorder="1" applyAlignment="1">
      <alignment horizontal="left" vertical="top" wrapText="1"/>
    </xf>
    <xf numFmtId="0" fontId="0" fillId="26" borderId="63" xfId="0" applyFont="1" applyFill="1" applyBorder="1" applyAlignment="1">
      <alignment horizontal="left" vertical="top" wrapText="1"/>
    </xf>
    <xf numFmtId="0" fontId="0" fillId="26" borderId="31"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64" xfId="0" applyFont="1" applyFill="1" applyBorder="1" applyAlignment="1">
      <alignment horizontal="left" vertical="top" wrapText="1"/>
    </xf>
    <xf numFmtId="0" fontId="52" fillId="26" borderId="28" xfId="0" applyFont="1" applyFill="1" applyBorder="1" applyAlignment="1">
      <alignment horizontal="left" vertical="top" wrapText="1"/>
    </xf>
    <xf numFmtId="0" fontId="15" fillId="26" borderId="63" xfId="0" applyFont="1" applyFill="1" applyBorder="1" applyAlignment="1">
      <alignment horizontal="left" vertical="top" wrapText="1"/>
    </xf>
    <xf numFmtId="0" fontId="15" fillId="26" borderId="27" xfId="0" applyFont="1" applyFill="1" applyBorder="1" applyAlignment="1">
      <alignment horizontal="left" vertical="top" wrapText="1"/>
    </xf>
    <xf numFmtId="0" fontId="61" fillId="18" borderId="53" xfId="0" applyFont="1" applyFill="1" applyBorder="1" applyAlignment="1" applyProtection="1">
      <alignment horizontal="center" vertical="center"/>
    </xf>
    <xf numFmtId="0" fontId="61" fillId="18" borderId="34" xfId="0" applyFont="1" applyFill="1" applyBorder="1" applyAlignment="1" applyProtection="1">
      <alignment horizontal="center" vertical="center"/>
    </xf>
    <xf numFmtId="0" fontId="52" fillId="26" borderId="26" xfId="0" applyFont="1" applyFill="1" applyBorder="1" applyAlignment="1">
      <alignment horizontal="left" vertical="top" wrapText="1"/>
    </xf>
    <xf numFmtId="0" fontId="0" fillId="26" borderId="52"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6" borderId="50" xfId="0" applyFont="1" applyFill="1" applyBorder="1" applyAlignment="1" applyProtection="1">
      <alignment vertical="top" wrapText="1"/>
    </xf>
    <xf numFmtId="0" fontId="0" fillId="6" borderId="51" xfId="0" applyFont="1" applyFill="1" applyBorder="1" applyAlignment="1" applyProtection="1">
      <alignment vertical="top" wrapText="1"/>
    </xf>
    <xf numFmtId="0" fontId="19" fillId="6" borderId="50" xfId="0" applyFont="1" applyFill="1" applyBorder="1" applyAlignment="1" applyProtection="1">
      <alignment vertical="top" wrapText="1"/>
    </xf>
    <xf numFmtId="0" fontId="19" fillId="6" borderId="51" xfId="0" applyFont="1" applyFill="1" applyBorder="1" applyAlignment="1" applyProtection="1">
      <alignment vertical="top" wrapText="1"/>
    </xf>
    <xf numFmtId="0" fontId="43" fillId="32" borderId="57" xfId="0" applyFont="1" applyFill="1" applyBorder="1" applyAlignment="1">
      <alignment horizontal="left" vertical="top" wrapText="1"/>
    </xf>
    <xf numFmtId="0" fontId="43" fillId="32" borderId="59" xfId="0" applyFont="1" applyFill="1" applyBorder="1" applyAlignment="1">
      <alignment horizontal="left" vertical="top" wrapText="1"/>
    </xf>
    <xf numFmtId="0" fontId="43" fillId="29" borderId="60" xfId="0" applyFont="1" applyFill="1" applyBorder="1" applyAlignment="1">
      <alignment horizontal="left" vertical="top" wrapText="1"/>
    </xf>
    <xf numFmtId="0" fontId="43" fillId="29" borderId="57" xfId="0" applyFont="1" applyFill="1" applyBorder="1" applyAlignment="1">
      <alignment horizontal="left" vertical="top" wrapText="1"/>
    </xf>
    <xf numFmtId="1" fontId="17" fillId="11" borderId="61" xfId="0" applyNumberFormat="1" applyFont="1" applyFill="1" applyBorder="1" applyAlignment="1" applyProtection="1">
      <alignment horizontal="center" vertical="center" wrapText="1"/>
    </xf>
    <xf numFmtId="1" fontId="17" fillId="11" borderId="36" xfId="0" applyNumberFormat="1" applyFont="1" applyFill="1" applyBorder="1" applyAlignment="1" applyProtection="1">
      <alignment horizontal="center" vertical="center" wrapText="1"/>
    </xf>
    <xf numFmtId="1" fontId="17" fillId="11" borderId="62" xfId="0" applyNumberFormat="1" applyFont="1" applyFill="1" applyBorder="1" applyAlignment="1" applyProtection="1">
      <alignment horizontal="center" vertical="center" wrapText="1"/>
    </xf>
    <xf numFmtId="0" fontId="0" fillId="5" borderId="30" xfId="0" applyFont="1" applyFill="1" applyBorder="1" applyAlignment="1">
      <alignment horizontal="left" vertical="top" wrapText="1"/>
    </xf>
    <xf numFmtId="0" fontId="0" fillId="27" borderId="30" xfId="0" applyFont="1" applyFill="1" applyBorder="1" applyAlignment="1">
      <alignment horizontal="left" vertical="top" wrapText="1"/>
    </xf>
    <xf numFmtId="0" fontId="0" fillId="27" borderId="0" xfId="0" applyFont="1" applyFill="1" applyBorder="1" applyAlignment="1">
      <alignment horizontal="left" vertical="top" wrapText="1"/>
    </xf>
    <xf numFmtId="0" fontId="0" fillId="22" borderId="52" xfId="0" applyFont="1" applyFill="1" applyBorder="1" applyAlignment="1">
      <alignment horizontal="left" vertical="top" wrapText="1"/>
    </xf>
    <xf numFmtId="0" fontId="0" fillId="22" borderId="29" xfId="0" applyFont="1" applyFill="1" applyBorder="1" applyAlignment="1">
      <alignment horizontal="left" vertical="top" wrapText="1"/>
    </xf>
    <xf numFmtId="0" fontId="27" fillId="18" borderId="53" xfId="0" applyFont="1" applyFill="1" applyBorder="1" applyAlignment="1" applyProtection="1">
      <alignment horizontal="center" vertical="center"/>
    </xf>
    <xf numFmtId="0" fontId="27" fillId="18" borderId="34" xfId="0" applyFont="1" applyFill="1" applyBorder="1" applyAlignment="1" applyProtection="1">
      <alignment horizontal="center" vertical="center"/>
    </xf>
    <xf numFmtId="0" fontId="27" fillId="18" borderId="8" xfId="0" applyFont="1" applyFill="1" applyBorder="1" applyAlignment="1" applyProtection="1">
      <alignment horizontal="center" vertical="center"/>
    </xf>
    <xf numFmtId="0" fontId="61" fillId="18" borderId="54" xfId="0" applyFont="1" applyFill="1" applyBorder="1" applyAlignment="1" applyProtection="1">
      <alignment horizontal="center" vertical="center"/>
    </xf>
    <xf numFmtId="0" fontId="61" fillId="18" borderId="55" xfId="0" applyFont="1" applyFill="1" applyBorder="1" applyAlignment="1" applyProtection="1">
      <alignment horizontal="center" vertical="center"/>
    </xf>
    <xf numFmtId="0" fontId="27" fillId="18" borderId="0" xfId="0" applyFont="1" applyFill="1" applyBorder="1" applyAlignment="1" applyProtection="1">
      <alignment horizontal="center" vertical="center"/>
    </xf>
    <xf numFmtId="0" fontId="43" fillId="30" borderId="56" xfId="0" applyFont="1" applyFill="1" applyBorder="1" applyAlignment="1">
      <alignment horizontal="left" vertical="top" wrapText="1"/>
    </xf>
    <xf numFmtId="0" fontId="43" fillId="30" borderId="57" xfId="0" applyFont="1" applyFill="1" applyBorder="1" applyAlignment="1">
      <alignment horizontal="left" vertical="top" wrapText="1"/>
    </xf>
    <xf numFmtId="0" fontId="43" fillId="30" borderId="58" xfId="0" applyFont="1" applyFill="1" applyBorder="1" applyAlignment="1">
      <alignment horizontal="left" vertical="top" wrapText="1"/>
    </xf>
    <xf numFmtId="0" fontId="43" fillId="22" borderId="57" xfId="0" applyFont="1" applyFill="1" applyBorder="1" applyAlignment="1">
      <alignment horizontal="left" vertical="top" wrapText="1"/>
    </xf>
    <xf numFmtId="0" fontId="43" fillId="22" borderId="58" xfId="0" applyFont="1" applyFill="1" applyBorder="1" applyAlignment="1">
      <alignment horizontal="left" vertical="top" wrapText="1"/>
    </xf>
    <xf numFmtId="0" fontId="61" fillId="18" borderId="53" xfId="0" applyFont="1" applyFill="1" applyBorder="1" applyAlignment="1" applyProtection="1">
      <alignment horizontal="center" vertical="center" wrapText="1"/>
    </xf>
    <xf numFmtId="0" fontId="61" fillId="18" borderId="34" xfId="0" applyFont="1" applyFill="1" applyBorder="1" applyAlignment="1" applyProtection="1">
      <alignment horizontal="center" vertical="center" wrapText="1"/>
    </xf>
    <xf numFmtId="165" fontId="18" fillId="17" borderId="34" xfId="0" applyNumberFormat="1" applyFont="1" applyFill="1" applyBorder="1" applyAlignment="1" applyProtection="1">
      <alignment horizontal="center" vertical="center" wrapText="1"/>
    </xf>
    <xf numFmtId="165" fontId="18" fillId="17" borderId="8" xfId="0" applyNumberFormat="1" applyFont="1" applyFill="1" applyBorder="1" applyAlignment="1" applyProtection="1">
      <alignment horizontal="center" vertical="center" wrapText="1"/>
    </xf>
    <xf numFmtId="0" fontId="27" fillId="19" borderId="0" xfId="0" applyFont="1" applyFill="1" applyBorder="1" applyAlignment="1">
      <alignment horizontal="center"/>
    </xf>
    <xf numFmtId="0" fontId="0" fillId="4" borderId="0" xfId="0" applyFont="1" applyFill="1" applyBorder="1" applyAlignment="1">
      <alignment horizontal="left" vertical="top" wrapText="1"/>
    </xf>
    <xf numFmtId="0" fontId="13" fillId="3"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28" fillId="19" borderId="0" xfId="0" applyFont="1" applyFill="1" applyBorder="1" applyAlignment="1">
      <alignment horizontal="left" vertical="center"/>
    </xf>
    <xf numFmtId="0" fontId="0" fillId="33" borderId="0" xfId="0" applyFont="1" applyFill="1" applyBorder="1" applyAlignment="1">
      <alignment horizontal="left" vertical="top" wrapText="1"/>
    </xf>
    <xf numFmtId="0" fontId="0" fillId="33" borderId="33" xfId="0" applyFont="1" applyFill="1" applyBorder="1" applyAlignment="1">
      <alignment horizontal="left" vertical="top" wrapText="1"/>
    </xf>
    <xf numFmtId="0" fontId="0" fillId="33" borderId="3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vertical="center" wrapText="1"/>
    </xf>
    <xf numFmtId="0" fontId="0" fillId="33" borderId="33" xfId="0" applyFont="1" applyFill="1" applyBorder="1" applyAlignment="1">
      <alignment vertical="center" wrapText="1"/>
    </xf>
    <xf numFmtId="0" fontId="55" fillId="27" borderId="66" xfId="0" applyFont="1" applyFill="1" applyBorder="1" applyAlignment="1">
      <alignment vertical="center" wrapText="1"/>
    </xf>
    <xf numFmtId="0" fontId="0" fillId="27" borderId="66" xfId="0" applyFont="1" applyFill="1" applyBorder="1" applyAlignment="1">
      <alignment horizontal="center"/>
    </xf>
    <xf numFmtId="0" fontId="61" fillId="19" borderId="0" xfId="0" applyFont="1" applyFill="1" applyAlignment="1">
      <alignment horizontal="center" vertical="center" wrapText="1"/>
    </xf>
    <xf numFmtId="0" fontId="13" fillId="34" borderId="32" xfId="0" applyFont="1" applyFill="1" applyBorder="1" applyAlignment="1">
      <alignment horizontal="center" vertical="center" wrapText="1"/>
    </xf>
    <xf numFmtId="0" fontId="61" fillId="19" borderId="0" xfId="0" applyFont="1" applyFill="1" applyAlignment="1">
      <alignment horizontal="center" vertical="top"/>
    </xf>
    <xf numFmtId="0" fontId="70" fillId="19" borderId="0" xfId="0" applyFont="1" applyFill="1" applyAlignment="1">
      <alignment horizontal="center" vertical="top"/>
    </xf>
    <xf numFmtId="0" fontId="4" fillId="19" borderId="0" xfId="0" applyFont="1" applyFill="1" applyAlignment="1">
      <alignment horizontal="center"/>
    </xf>
    <xf numFmtId="0" fontId="70" fillId="19" borderId="0" xfId="0" applyFont="1" applyFill="1" applyAlignment="1">
      <alignment horizontal="center"/>
    </xf>
    <xf numFmtId="0" fontId="55" fillId="27" borderId="33"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27" borderId="32" xfId="0" applyFont="1" applyFill="1" applyBorder="1" applyAlignment="1">
      <alignment horizontal="center"/>
    </xf>
    <xf numFmtId="0" fontId="7" fillId="7" borderId="0" xfId="0" applyFont="1" applyFill="1" applyBorder="1" applyAlignment="1">
      <alignment horizontal="left" vertical="center" wrapText="1"/>
    </xf>
    <xf numFmtId="0" fontId="98" fillId="8" borderId="0" xfId="0" applyFont="1" applyFill="1" applyBorder="1" applyAlignment="1" applyProtection="1">
      <alignment horizontal="center" vertical="center"/>
      <protection locked="0"/>
    </xf>
  </cellXfs>
  <cellStyles count="3">
    <cellStyle name="Good" xfId="2" builtinId="26"/>
    <cellStyle name="Normal" xfId="0" builtinId="0"/>
    <cellStyle name="Percent" xfId="1" builtinId="5"/>
  </cellStyles>
  <dxfs count="744">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ont>
        <color indexed="27"/>
      </font>
    </dxf>
    <dxf>
      <font>
        <color indexed="27"/>
      </font>
    </dxf>
    <dxf>
      <font>
        <color indexed="27"/>
      </font>
    </dxf>
    <dxf>
      <font>
        <color indexed="27"/>
      </font>
    </dxf>
    <dxf>
      <font>
        <color indexed="27"/>
      </font>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9FF33"/>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99FF99"/>
        </patternFill>
      </fill>
    </dxf>
    <dxf>
      <fill>
        <patternFill>
          <bgColor rgb="FF66FF3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28" Type="http://schemas.openxmlformats.org/officeDocument/2006/relationships/customXml" Target="../customXml/item7.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Achoimre!$E$34:$E$40</c:f>
              <c:strCache>
                <c:ptCount val="7"/>
                <c:pt idx="0">
                  <c:v>Ullmhúcháin réamh-theagmhais agus rialachas</c:v>
                </c:pt>
                <c:pt idx="1">
                  <c:v>Acmhainní: lucht oibre oilte</c:v>
                </c:pt>
                <c:pt idx="2">
                  <c:v>Cumas tacaíochta: faireachas</c:v>
                </c:pt>
                <c:pt idx="3">
                  <c:v>Cumas tacaíochta: measúnú riosca</c:v>
                </c:pt>
                <c:pt idx="4">
                  <c:v>Bainistíocht freagartha teagmhais</c:v>
                </c:pt>
                <c:pt idx="5">
                  <c:v>Athbhreithniú iar-theagmhais</c:v>
                </c:pt>
                <c:pt idx="6">
                  <c:v>Cur chun feidhme na gceachtanna a foghlaimíodh</c:v>
                </c:pt>
              </c:strCache>
            </c:strRef>
          </c:cat>
          <c:val>
            <c:numRef>
              <c:f>Achoimre!$G$34:$G$40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7A4-4336-95DD-E05807018BEF}"/>
            </c:ext>
          </c:extLst>
        </c:ser>
        <c:dLbls>
          <c:showLegendKey val="0"/>
          <c:showVal val="0"/>
          <c:showCatName val="0"/>
          <c:showSerName val="0"/>
          <c:showPercent val="0"/>
          <c:showBubbleSize val="0"/>
        </c:dLbls>
        <c:axId val="59610411"/>
        <c:axId val="14528369"/>
      </c:radarChart>
      <c:catAx>
        <c:axId val="59610411"/>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4528369"/>
        <c:crosses val="autoZero"/>
        <c:auto val="0"/>
        <c:lblAlgn val="ctr"/>
        <c:lblOffset val="100"/>
        <c:noMultiLvlLbl val="0"/>
      </c:catAx>
      <c:valAx>
        <c:axId val="14528369"/>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9610411"/>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Achoimre!$E$46:$E$52</c:f>
              <c:strCache>
                <c:ptCount val="7"/>
                <c:pt idx="0">
                  <c:v>Ullmhúcháin réamh-theagmhais agus rialachas</c:v>
                </c:pt>
                <c:pt idx="1">
                  <c:v>Acmhainní: lucht oibre oilte</c:v>
                </c:pt>
                <c:pt idx="2">
                  <c:v>Cumas tacaíochta: faireachas</c:v>
                </c:pt>
                <c:pt idx="3">
                  <c:v>Cumas tacaíochta: measúnú riosca</c:v>
                </c:pt>
                <c:pt idx="4">
                  <c:v>Bainistíocht freagartha teagmhais</c:v>
                </c:pt>
                <c:pt idx="5">
                  <c:v>Athbhreithniú iar-theagmhais</c:v>
                </c:pt>
                <c:pt idx="6">
                  <c:v>Cur chun feidhme na gceachtanna a foghlaimíodh</c:v>
                </c:pt>
              </c:strCache>
            </c:strRef>
          </c:cat>
          <c:val>
            <c:numRef>
              <c:f>Achoimre!$G$46:$G$52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0C2-4421-93DE-D6AF40F24F24}"/>
            </c:ext>
          </c:extLst>
        </c:ser>
        <c:dLbls>
          <c:showLegendKey val="0"/>
          <c:showVal val="0"/>
          <c:showCatName val="0"/>
          <c:showSerName val="0"/>
          <c:showPercent val="0"/>
          <c:showBubbleSize val="0"/>
        </c:dLbls>
        <c:axId val="1254748"/>
        <c:axId val="55329978"/>
      </c:radarChart>
      <c:catAx>
        <c:axId val="1254748"/>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5329978"/>
        <c:crosses val="autoZero"/>
        <c:auto val="0"/>
        <c:lblAlgn val="ctr"/>
        <c:lblOffset val="100"/>
        <c:noMultiLvlLbl val="0"/>
      </c:catAx>
      <c:valAx>
        <c:axId val="55329978"/>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254748"/>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sz="1600" b="1" u="none"/>
              <a:t>HEPSA STRATEGIC FRAMEWORK: </a:t>
            </a:r>
            <a:endParaRPr lang="en-US"/>
          </a:p>
          <a:p>
            <a:pPr>
              <a:defRPr/>
            </a:pPr>
            <a:r>
              <a:rPr sz="1600" b="1" u="none"/>
              <a:t>each phase has a specific preparedness GOAL</a:t>
            </a:r>
            <a:endParaRPr lang="en-US"/>
          </a:p>
        </c:rich>
      </c:tx>
      <c:layout>
        <c:manualLayout>
          <c:xMode val="edge"/>
          <c:yMode val="edge"/>
          <c:x val="0.32874999999999999"/>
          <c:y val="4.1750000000000002E-2"/>
        </c:manualLayout>
      </c:layout>
      <c:overlay val="0"/>
      <c:spPr>
        <a:solidFill>
          <a:srgbClr val="376092"/>
        </a:solidFill>
        <a:ln w="25400">
          <a:noFill/>
        </a:ln>
      </c:spPr>
    </c:title>
    <c:autoTitleDeleted val="0"/>
    <c:plotArea>
      <c:layout>
        <c:manualLayout>
          <c:layoutTarget val="inner"/>
          <c:xMode val="edge"/>
          <c:yMode val="edge"/>
          <c:x val="0.29225000000000001"/>
          <c:y val="0.18625"/>
          <c:w val="0.41575000000000001"/>
          <c:h val="0.74124999999999996"/>
        </c:manualLayout>
      </c:layout>
      <c:doughnutChart>
        <c:varyColors val="1"/>
        <c:ser>
          <c:idx val="0"/>
          <c:order val="0"/>
          <c:spPr>
            <a:solidFill>
              <a:srgbClr val="4F81BD"/>
            </a:solidFill>
            <a:ln w="25400">
              <a:noFill/>
            </a:ln>
          </c:spPr>
          <c:dPt>
            <c:idx val="0"/>
            <c:bubble3D val="0"/>
            <c:spPr>
              <a:solidFill>
                <a:srgbClr val="0070C0"/>
              </a:solidFill>
              <a:ln w="12700" cap="flat" cmpd="sng">
                <a:solidFill>
                  <a:srgbClr val="FFFFFF"/>
                </a:solidFill>
                <a:prstDash val="solid"/>
              </a:ln>
            </c:spPr>
            <c:extLst>
              <c:ext xmlns:c16="http://schemas.microsoft.com/office/drawing/2014/chart" uri="{C3380CC4-5D6E-409C-BE32-E72D297353CC}">
                <c16:uniqueId val="{00000001-FBAF-4E40-B6FA-D9098BB37A26}"/>
              </c:ext>
            </c:extLst>
          </c:dPt>
          <c:dPt>
            <c:idx val="1"/>
            <c:bubble3D val="0"/>
            <c:spPr>
              <a:solidFill>
                <a:srgbClr val="C00000"/>
              </a:solidFill>
              <a:ln w="12700" cap="flat" cmpd="sng">
                <a:solidFill>
                  <a:srgbClr val="FFFFFF"/>
                </a:solidFill>
                <a:prstDash val="solid"/>
              </a:ln>
            </c:spPr>
            <c:extLst>
              <c:ext xmlns:c16="http://schemas.microsoft.com/office/drawing/2014/chart" uri="{C3380CC4-5D6E-409C-BE32-E72D297353CC}">
                <c16:uniqueId val="{00000003-FBAF-4E40-B6FA-D9098BB37A26}"/>
              </c:ext>
            </c:extLst>
          </c:dPt>
          <c:dPt>
            <c:idx val="2"/>
            <c:bubble3D val="0"/>
            <c:spPr>
              <a:solidFill>
                <a:srgbClr val="77933C"/>
              </a:solidFill>
              <a:ln w="12700" cap="flat" cmpd="sng">
                <a:solidFill>
                  <a:srgbClr val="FFFFFF"/>
                </a:solidFill>
                <a:prstDash val="solid"/>
              </a:ln>
            </c:spPr>
            <c:extLst>
              <c:ext xmlns:c16="http://schemas.microsoft.com/office/drawing/2014/chart" uri="{C3380CC4-5D6E-409C-BE32-E72D297353CC}">
                <c16:uniqueId val="{00000005-FBAF-4E40-B6FA-D9098BB37A26}"/>
              </c:ext>
            </c:extLst>
          </c:dPt>
          <c:dLbls>
            <c:dLbl>
              <c:idx val="1"/>
              <c:layout>
                <c:manualLayout>
                  <c:x val="1.325E-2"/>
                  <c:y val="-1.95E-2"/>
                </c:manualLayout>
              </c:layout>
              <c:spPr>
                <a:noFill/>
                <a:ln w="25400">
                  <a:noFill/>
                </a:ln>
              </c:spPr>
              <c:txPr>
                <a:bodyPr rot="0" vert="horz"/>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AF-4E40-B6FA-D9098BB37A26}"/>
                </c:ext>
              </c:extLst>
            </c:dLbl>
            <c:spPr>
              <a:noFill/>
              <a:ln w="25400">
                <a:noFill/>
              </a:ln>
            </c:spPr>
            <c:txPr>
              <a:bodyPr rot="0" vert="horz">
                <a:spAutoFit/>
              </a:bodyPr>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Figures!$J$10:$J$12</c:f>
              <c:strCache>
                <c:ptCount val="3"/>
                <c:pt idx="0">
                  <c:v>Pre-event: RISK MANAGEMENT (GOAL 1)</c:v>
                </c:pt>
                <c:pt idx="1">
                  <c:v>Event: EMERGENCY MANAGEMENT (GOAL 2)</c:v>
                </c:pt>
                <c:pt idx="2">
                  <c:v>Post-event: RECOVERY MANAGEMENT (GOAL 3)</c:v>
                </c:pt>
              </c:strCache>
            </c:strRef>
          </c:cat>
          <c:val>
            <c:numRef>
              <c:f>Figures!$K$10:$K$12</c:f>
              <c:numCache>
                <c:formatCode>General</c:formatCode>
                <c:ptCount val="3"/>
                <c:pt idx="0">
                  <c:v>1</c:v>
                </c:pt>
                <c:pt idx="1">
                  <c:v>1</c:v>
                </c:pt>
                <c:pt idx="2">
                  <c:v>1</c:v>
                </c:pt>
              </c:numCache>
            </c:numRef>
          </c:val>
          <c:extLst>
            <c:ext xmlns:c16="http://schemas.microsoft.com/office/drawing/2014/chart" uri="{C3380CC4-5D6E-409C-BE32-E72D297353CC}">
              <c16:uniqueId val="{00000006-FBAF-4E40-B6FA-D9098BB37A26}"/>
            </c:ext>
          </c:extLst>
        </c:ser>
        <c:dLbls>
          <c:showLegendKey val="0"/>
          <c:showVal val="0"/>
          <c:showCatName val="0"/>
          <c:showSerName val="0"/>
          <c:showPercent val="0"/>
          <c:showBubbleSize val="0"/>
          <c:showLeaderLines val="0"/>
        </c:dLbls>
        <c:firstSliceAng val="0"/>
        <c:holeSize val="54"/>
      </c:doughnut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verview%20BSI%20&amp;%20CSI'!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D1'!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2'!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3'!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4'!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5'!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6'!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Achoimre'!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371475</xdr:rowOff>
    </xdr:from>
    <xdr:ext cx="1095375" cy="1000125"/>
    <xdr:pic>
      <xdr:nvPicPr>
        <xdr:cNvPr id="57824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3850" y="3714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1193800</xdr:colOff>
      <xdr:row>32</xdr:row>
      <xdr:rowOff>180975</xdr:rowOff>
    </xdr:from>
    <xdr:to>
      <xdr:col>2</xdr:col>
      <xdr:colOff>4213225</xdr:colOff>
      <xdr:row>41</xdr:row>
      <xdr:rowOff>342900</xdr:rowOff>
    </xdr:to>
    <xdr:graphicFrame macro="">
      <xdr:nvGraphicFramePr>
        <xdr:cNvPr id="142293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45</xdr:row>
      <xdr:rowOff>85725</xdr:rowOff>
    </xdr:from>
    <xdr:to>
      <xdr:col>2</xdr:col>
      <xdr:colOff>4143375</xdr:colOff>
      <xdr:row>57</xdr:row>
      <xdr:rowOff>38100</xdr:rowOff>
    </xdr:to>
    <xdr:graphicFrame macro="">
      <xdr:nvGraphicFramePr>
        <xdr:cNvPr id="142293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676424</xdr:colOff>
      <xdr:row>54</xdr:row>
      <xdr:rowOff>75902</xdr:rowOff>
    </xdr:from>
    <xdr:to>
      <xdr:col>8</xdr:col>
      <xdr:colOff>686098</xdr:colOff>
      <xdr:row>56</xdr:row>
      <xdr:rowOff>37951</xdr:rowOff>
    </xdr:to>
    <xdr:sp macro="" textlink="" fLocksText="0">
      <xdr:nvSpPr>
        <xdr:cNvPr id="1620" name="Rounded Rectangle 5">
          <a:hlinkClick xmlns:r="http://schemas.openxmlformats.org/officeDocument/2006/relationships" r:id="rId3"/>
        </xdr:cNvPr>
        <xdr:cNvSpPr/>
      </xdr:nvSpPr>
      <xdr:spPr>
        <a:xfrm>
          <a:off x="11525250" y="157067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An chéad cheann eile</a:t>
          </a:r>
        </a:p>
      </xdr:txBody>
    </xdr:sp>
    <xdr:clientData/>
  </xdr:twoCellAnchor>
  <xdr:oneCellAnchor>
    <xdr:from>
      <xdr:col>1</xdr:col>
      <xdr:colOff>0</xdr:colOff>
      <xdr:row>63</xdr:row>
      <xdr:rowOff>0</xdr:rowOff>
    </xdr:from>
    <xdr:ext cx="8220075" cy="1495425"/>
    <xdr:pic>
      <xdr:nvPicPr>
        <xdr:cNvPr id="1422933"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23850" y="175164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xdr:col>
      <xdr:colOff>66768</xdr:colOff>
      <xdr:row>2</xdr:row>
      <xdr:rowOff>28910</xdr:rowOff>
    </xdr:from>
    <xdr:to>
      <xdr:col>22</xdr:col>
      <xdr:colOff>276365</xdr:colOff>
      <xdr:row>2</xdr:row>
      <xdr:rowOff>171896</xdr:rowOff>
    </xdr:to>
    <xdr:sp macro="" textlink="" fLocksText="0">
      <xdr:nvSpPr>
        <xdr:cNvPr id="2224" name="Left Brace 1"/>
        <xdr:cNvSpPr/>
      </xdr:nvSpPr>
      <xdr:spPr>
        <a:xfrm>
          <a:off x="22183725" y="40957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24</xdr:col>
      <xdr:colOff>38063</xdr:colOff>
      <xdr:row>2</xdr:row>
      <xdr:rowOff>47662</xdr:rowOff>
    </xdr:from>
    <xdr:to>
      <xdr:col>24</xdr:col>
      <xdr:colOff>247697</xdr:colOff>
      <xdr:row>2</xdr:row>
      <xdr:rowOff>190649</xdr:rowOff>
    </xdr:to>
    <xdr:sp macro="" textlink="" fLocksText="0">
      <xdr:nvSpPr>
        <xdr:cNvPr id="2225" name="Left Brace 2"/>
        <xdr:cNvSpPr/>
      </xdr:nvSpPr>
      <xdr:spPr>
        <a:xfrm>
          <a:off x="2326005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26</xdr:col>
      <xdr:colOff>38063</xdr:colOff>
      <xdr:row>2</xdr:row>
      <xdr:rowOff>47662</xdr:rowOff>
    </xdr:from>
    <xdr:to>
      <xdr:col>26</xdr:col>
      <xdr:colOff>247697</xdr:colOff>
      <xdr:row>2</xdr:row>
      <xdr:rowOff>190649</xdr:rowOff>
    </xdr:to>
    <xdr:sp macro="" textlink="" fLocksText="0">
      <xdr:nvSpPr>
        <xdr:cNvPr id="2226" name="Left Brace 3"/>
        <xdr:cNvSpPr/>
      </xdr:nvSpPr>
      <xdr:spPr>
        <a:xfrm>
          <a:off x="2438400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1</xdr:col>
      <xdr:colOff>0</xdr:colOff>
      <xdr:row>8</xdr:row>
      <xdr:rowOff>0</xdr:rowOff>
    </xdr:from>
    <xdr:to>
      <xdr:col>8</xdr:col>
      <xdr:colOff>142875</xdr:colOff>
      <xdr:row>43</xdr:row>
      <xdr:rowOff>95250</xdr:rowOff>
    </xdr:to>
    <xdr:graphicFrame macro="">
      <xdr:nvGraphicFramePr>
        <xdr:cNvPr id="179729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44</xdr:row>
      <xdr:rowOff>0</xdr:rowOff>
    </xdr:from>
    <xdr:ext cx="5257800" cy="1476375"/>
    <xdr:pic>
      <xdr:nvPicPr>
        <xdr:cNvPr id="1797300"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2425" y="8391525"/>
          <a:ext cx="52578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c:userShapes xmlns:c="http://schemas.openxmlformats.org/drawingml/2006/chart">
  <cdr:relSizeAnchor xmlns:cdr="http://schemas.openxmlformats.org/drawingml/2006/chartDrawing">
    <cdr:from>
      <cdr:x>0.24825</cdr:x>
      <cdr:y>0.146</cdr:y>
    </cdr:from>
    <cdr:to>
      <cdr:x>0.74975</cdr:x>
      <cdr:y>0.93975</cdr:y>
    </cdr:to>
    <cdr:sp macro="" textlink="" fLocksText="0">
      <cdr:nvSpPr>
        <cdr:cNvPr id="3" name="Rectangle 2"/>
        <cdr:cNvSpPr/>
      </cdr:nvSpPr>
      <cdr:spPr>
        <a:xfrm xmlns:a="http://schemas.openxmlformats.org/drawingml/2006/main">
          <a:off x="2809875" y="981075"/>
          <a:ext cx="5695950" cy="5372100"/>
        </a:xfrm>
        <a:prstGeom xmlns:a="http://schemas.openxmlformats.org/drawingml/2006/main" prst="rect">
          <a:avLst/>
        </a:prstGeom>
        <a:noFill xmlns:a="http://schemas.openxmlformats.org/drawingml/2006/main"/>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0.7515</cdr:x>
      <cdr:y>0.5445</cdr:y>
    </cdr:from>
    <cdr:to>
      <cdr:x>0.79075</cdr:x>
      <cdr:y>0.57525</cdr:y>
    </cdr:to>
    <cdr:sp macro="" textlink="" fLocksText="0">
      <cdr:nvSpPr>
        <cdr:cNvPr id="5" name="Right Arrow 4"/>
        <cdr:cNvSpPr/>
      </cdr:nvSpPr>
      <cdr:spPr>
        <a:xfrm xmlns:a="http://schemas.openxmlformats.org/drawingml/2006/main">
          <a:off x="8524875" y="3676650"/>
          <a:ext cx="447675" cy="209550"/>
        </a:xfrm>
        <a:prstGeom xmlns:a="http://schemas.openxmlformats.org/drawingml/2006/main" prst="rightArrow">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0.7955</cdr:x>
      <cdr:y>0.53575</cdr:y>
    </cdr:from>
    <cdr:to>
      <cdr:x>0.96125</cdr:x>
      <cdr:y>0.86625</cdr:y>
    </cdr:to>
    <cdr:sp macro="" textlink="">
      <cdr:nvSpPr>
        <cdr:cNvPr id="6" name="TextBox 5"/>
        <cdr:cNvSpPr txBox="1"/>
      </cdr:nvSpPr>
      <cdr:spPr>
        <a:xfrm xmlns:a="http://schemas.openxmlformats.org/drawingml/2006/main">
          <a:off x="9029700" y="3619500"/>
          <a:ext cx="1885950" cy="2238375"/>
        </a:xfrm>
        <a:prstGeom xmlns:a="http://schemas.openxmlformats.org/drawingml/2006/main" prst="rect">
          <a:avLst/>
        </a:prstGeom>
      </cdr:spPr>
      <cdr:txBody>
        <a:bodyPr xmlns:a="http://schemas.openxmlformats.org/drawingml/2006/main" vertOverflow="clip" wrap="none"/>
        <a:lstStyle xmlns:a="http://schemas.openxmlformats.org/drawingml/2006/main"/>
        <a:p xmlns:a="http://schemas.openxmlformats.org/drawingml/2006/main">
          <a:endParaRPr lang="en-US"/>
        </a:p>
      </cdr:txBody>
    </cdr:sp>
  </cdr:relSizeAnchor>
  <cdr:relSizeAnchor xmlns:cdr="http://schemas.openxmlformats.org/drawingml/2006/chartDrawing">
    <cdr:from>
      <cdr:x>0.4975</cdr:x>
      <cdr:y>0.17525</cdr:y>
    </cdr:from>
    <cdr:to>
      <cdr:x>0.52775</cdr:x>
      <cdr:y>0.4</cdr:y>
    </cdr:to>
    <cdr:sp macro="" textlink="">
      <cdr:nvSpPr>
        <cdr:cNvPr id="1913860" name="Down Arrow 20"/>
        <cdr:cNvSpPr>
          <a:spLocks xmlns:a="http://schemas.openxmlformats.org/drawingml/2006/main" noChangeArrowheads="1"/>
        </cdr:cNvSpPr>
      </cdr:nvSpPr>
      <cdr:spPr bwMode="auto">
        <a:xfrm xmlns:a="http://schemas.openxmlformats.org/drawingml/2006/main" rot="5400000" flipV="1">
          <a:off x="5648325" y="1181100"/>
          <a:ext cx="342900" cy="1524000"/>
        </a:xfrm>
        <a:prstGeom xmlns:a="http://schemas.openxmlformats.org/drawingml/2006/main" prst="downArrow">
          <a:avLst>
            <a:gd name="adj1" fmla="val 60833"/>
            <a:gd name="adj2" fmla="val 100000"/>
          </a:avLst>
        </a:prstGeom>
        <a:solidFill xmlns:a="http://schemas.openxmlformats.org/drawingml/2006/main">
          <a:srgbClr val="77933C"/>
        </a:solidFill>
        <a:ln xmlns:a="http://schemas.openxmlformats.org/drawingml/2006/main" w="25400" algn="ctr">
          <a:solidFill>
            <a:srgbClr val="77933C"/>
          </a:solidFill>
          <a:miter lim="800000"/>
        </a:ln>
      </cdr:spPr>
    </cdr:sp>
  </cdr:relSizeAnchor>
  <cdr:relSizeAnchor xmlns:cdr="http://schemas.openxmlformats.org/drawingml/2006/chartDrawing">
    <cdr:from>
      <cdr:x>0.29275</cdr:x>
      <cdr:y>0.6535</cdr:y>
    </cdr:from>
    <cdr:to>
      <cdr:x>0.42525</cdr:x>
      <cdr:y>0.7045</cdr:y>
    </cdr:to>
    <cdr:sp macro="" textlink="" fLocksText="0">
      <cdr:nvSpPr>
        <cdr:cNvPr id="22" name="Down Arrow 21"/>
        <cdr:cNvSpPr/>
      </cdr:nvSpPr>
      <cdr:spPr>
        <a:xfrm xmlns:a="http://schemas.openxmlformats.org/drawingml/2006/main" rot="19910260" flipV="1">
          <a:off x="3314700" y="4410075"/>
          <a:ext cx="1504950" cy="342900"/>
        </a:xfrm>
        <a:prstGeom xmlns:a="http://schemas.openxmlformats.org/drawingml/2006/main" prst="downArrow">
          <a:avLst>
            <a:gd name="adj1" fmla="val 60836"/>
            <a:gd name="adj2" fmla="val 10000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0.564</cdr:x>
      <cdr:y>0.6695</cdr:y>
    </cdr:from>
    <cdr:to>
      <cdr:x>0.6965</cdr:x>
      <cdr:y>0.7205</cdr:y>
    </cdr:to>
    <cdr:sp macro="" textlink="" fLocksText="0">
      <cdr:nvSpPr>
        <cdr:cNvPr id="23" name="Down Arrow 22"/>
        <cdr:cNvSpPr/>
      </cdr:nvSpPr>
      <cdr:spPr>
        <a:xfrm xmlns:a="http://schemas.openxmlformats.org/drawingml/2006/main" rot="12948504" flipV="1">
          <a:off x="6400800" y="4524375"/>
          <a:ext cx="1504950" cy="342900"/>
        </a:xfrm>
        <a:prstGeom xmlns:a="http://schemas.openxmlformats.org/drawingml/2006/main" prst="downArrow">
          <a:avLst>
            <a:gd name="adj1" fmla="val 60836"/>
            <a:gd name="adj2" fmla="val 100000"/>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0.811</cdr:x>
      <cdr:y>0.53075</cdr:y>
    </cdr:from>
    <cdr:to>
      <cdr:x>0.904</cdr:x>
      <cdr:y>0.581</cdr:y>
    </cdr:to>
    <cdr:sp macro="" textlink="">
      <cdr:nvSpPr>
        <cdr:cNvPr id="24" name="TextBox 8"/>
        <cdr:cNvSpPr txBox="1"/>
      </cdr:nvSpPr>
      <cdr:spPr>
        <a:xfrm xmlns:a="http://schemas.openxmlformats.org/drawingml/2006/main">
          <a:off x="9201150" y="3581400"/>
          <a:ext cx="1057275" cy="34290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600" b="1"/>
            <a:t>ENABLERS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218898</xdr:colOff>
      <xdr:row>20</xdr:row>
      <xdr:rowOff>161888</xdr:rowOff>
    </xdr:from>
    <xdr:to>
      <xdr:col>7</xdr:col>
      <xdr:colOff>19095</xdr:colOff>
      <xdr:row>22</xdr:row>
      <xdr:rowOff>85539</xdr:rowOff>
    </xdr:to>
    <xdr:sp macro="" textlink="" fLocksText="0">
      <xdr:nvSpPr>
        <xdr:cNvPr id="3329" name="Rounded Rectangle 9">
          <a:hlinkClick xmlns:r="http://schemas.openxmlformats.org/officeDocument/2006/relationships" r:id="rId1"/>
        </xdr:cNvPr>
        <xdr:cNvSpPr/>
      </xdr:nvSpPr>
      <xdr:spPr>
        <a:xfrm>
          <a:off x="9763125" y="176498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An chéad cheann eile</a:t>
          </a:r>
        </a:p>
      </xdr:txBody>
    </xdr:sp>
    <xdr:clientData/>
  </xdr:twoCellAnchor>
  <xdr:twoCellAnchor>
    <xdr:from>
      <xdr:col>3</xdr:col>
      <xdr:colOff>1210289</xdr:colOff>
      <xdr:row>6</xdr:row>
      <xdr:rowOff>739787</xdr:rowOff>
    </xdr:from>
    <xdr:to>
      <xdr:col>4</xdr:col>
      <xdr:colOff>3085951</xdr:colOff>
      <xdr:row>8</xdr:row>
      <xdr:rowOff>533995</xdr:rowOff>
    </xdr:to>
    <xdr:sp macro="" textlink="" fLocksText="0">
      <xdr:nvSpPr>
        <xdr:cNvPr id="3330" name="Ring 4"/>
        <xdr:cNvSpPr/>
      </xdr:nvSpPr>
      <xdr:spPr>
        <a:xfrm rot="9975368">
          <a:off x="2266950" y="3067050"/>
          <a:ext cx="3152775" cy="3190875"/>
        </a:xfrm>
        <a:prstGeom prst="donut">
          <a:avLst>
            <a:gd name="adj" fmla="val 18906"/>
          </a:avLst>
        </a:prstGeom>
        <a:gradFill rotWithShape="1">
          <a:gsLst>
            <a:gs pos="0">
              <a:srgbClr val="FF0000">
                <a:lumMod val="90000"/>
                <a:lumOff val="10000"/>
              </a:srgbClr>
            </a:gs>
            <a:gs pos="35000">
              <a:srgbClr val="39870C">
                <a:lumMod val="40000"/>
                <a:lumOff val="60000"/>
              </a:srgbClr>
            </a:gs>
            <a:gs pos="100000">
              <a:srgbClr val="39870C">
                <a:lumMod val="60000"/>
                <a:lumOff val="40000"/>
              </a:srgbClr>
            </a:gs>
          </a:gsLst>
          <a:lin ang="5400000" scaled="1"/>
          <a:tileRect/>
        </a:gra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en-GB"/>
        </a:p>
      </xdr:txBody>
    </xdr:sp>
    <xdr:clientData/>
  </xdr:twoCellAnchor>
  <xdr:oneCellAnchor>
    <xdr:from>
      <xdr:col>4</xdr:col>
      <xdr:colOff>266700</xdr:colOff>
      <xdr:row>6</xdr:row>
      <xdr:rowOff>1651000</xdr:rowOff>
    </xdr:from>
    <xdr:ext cx="2752725" cy="409575"/>
    <xdr:sp macro="" textlink="">
      <xdr:nvSpPr>
        <xdr:cNvPr id="1852675" name="Tekstvak 19"/>
        <xdr:cNvSpPr txBox="1">
          <a:spLocks noChangeArrowheads="1"/>
        </xdr:cNvSpPr>
      </xdr:nvSpPr>
      <xdr:spPr bwMode="auto">
        <a:xfrm rot="10800000">
          <a:off x="2584450" y="4270375"/>
          <a:ext cx="2752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45720" tIns="36576" rIns="45720" bIns="0" anchor="t" upright="1">
          <a:spAutoFit/>
        </a:bodyPr>
        <a:lstStyle/>
        <a:p>
          <a:pPr algn="ctr" rtl="0"/>
          <a:r>
            <a:rPr lang="en-US" sz="2400">
              <a:solidFill>
                <a:srgbClr val="000000"/>
              </a:solidFill>
              <a:latin typeface="Verdana"/>
              <a:ea typeface="Verdana"/>
            </a:rPr>
            <a:t>Iar-theagmhas</a:t>
          </a:r>
        </a:p>
      </xdr:txBody>
    </xdr:sp>
    <xdr:clientData/>
  </xdr:oneCellAnchor>
  <xdr:twoCellAnchor>
    <xdr:from>
      <xdr:col>4</xdr:col>
      <xdr:colOff>3382677</xdr:colOff>
      <xdr:row>6</xdr:row>
      <xdr:rowOff>1391803</xdr:rowOff>
    </xdr:from>
    <xdr:to>
      <xdr:col>4</xdr:col>
      <xdr:colOff>4895980</xdr:colOff>
      <xdr:row>6</xdr:row>
      <xdr:rowOff>2119052</xdr:rowOff>
    </xdr:to>
    <xdr:sp macro="" textlink="" fLocksText="0">
      <xdr:nvSpPr>
        <xdr:cNvPr id="3332" name="Rounded Rectangle 61"/>
        <xdr:cNvSpPr/>
      </xdr:nvSpPr>
      <xdr:spPr>
        <a:xfrm>
          <a:off x="5715000" y="371475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3. Faireachas</a:t>
          </a:r>
          <a:r>
            <a:rPr lang="en-US" sz="1200"/>
            <a:t>
</a:t>
          </a:r>
        </a:p>
      </xdr:txBody>
    </xdr:sp>
    <xdr:clientData/>
  </xdr:twoCellAnchor>
  <xdr:twoCellAnchor>
    <xdr:from>
      <xdr:col>4</xdr:col>
      <xdr:colOff>1370874</xdr:colOff>
      <xdr:row>8</xdr:row>
      <xdr:rowOff>754559</xdr:rowOff>
    </xdr:from>
    <xdr:to>
      <xdr:col>4</xdr:col>
      <xdr:colOff>2884177</xdr:colOff>
      <xdr:row>8</xdr:row>
      <xdr:rowOff>1468487</xdr:rowOff>
    </xdr:to>
    <xdr:sp macro="" textlink="" fLocksText="0">
      <xdr:nvSpPr>
        <xdr:cNvPr id="3333" name="Rounded Rectangle 62"/>
        <xdr:cNvSpPr/>
      </xdr:nvSpPr>
      <xdr:spPr>
        <a:xfrm>
          <a:off x="3705225" y="6477000"/>
          <a:ext cx="1514475" cy="714375"/>
        </a:xfrm>
        <a:prstGeom prst="roundRect">
          <a:avLst/>
        </a:prstGeom>
        <a:solidFill>
          <a:srgbClr val="FF3300"/>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b="1">
              <a:solidFill>
                <a:srgbClr val="FFFFFF"/>
              </a:solidFill>
              <a:latin typeface="Tahoma" pitchFamily="34"/>
              <a:ea typeface="Tahoma"/>
              <a:cs typeface="Tahoma"/>
            </a:rPr>
            <a:t>5. Bainistiú riosca agus géarchéime</a:t>
          </a:r>
          <a:r>
            <a:rPr lang="en-US" sz="1200"/>
            <a:t>
</a:t>
          </a:r>
        </a:p>
      </xdr:txBody>
    </xdr:sp>
    <xdr:clientData/>
  </xdr:twoCellAnchor>
  <xdr:twoCellAnchor>
    <xdr:from>
      <xdr:col>4</xdr:col>
      <xdr:colOff>3228380</xdr:colOff>
      <xdr:row>6</xdr:row>
      <xdr:rowOff>3009305</xdr:rowOff>
    </xdr:from>
    <xdr:to>
      <xdr:col>4</xdr:col>
      <xdr:colOff>4735748</xdr:colOff>
      <xdr:row>8</xdr:row>
      <xdr:rowOff>340407</xdr:rowOff>
    </xdr:to>
    <xdr:sp macro="" textlink="" fLocksText="0">
      <xdr:nvSpPr>
        <xdr:cNvPr id="3334" name="Rounded Rectangle 63"/>
        <xdr:cNvSpPr/>
      </xdr:nvSpPr>
      <xdr:spPr>
        <a:xfrm>
          <a:off x="5562600" y="5334000"/>
          <a:ext cx="1504950" cy="733425"/>
        </a:xfrm>
        <a:prstGeom prst="roundRect">
          <a:avLst/>
        </a:prstGeom>
        <a:gradFill rotWithShape="1">
          <a:gsLst>
            <a:gs pos="50000">
              <a:srgbClr val="39870C">
                <a:lumMod val="40000"/>
                <a:lumOff val="60000"/>
              </a:srgbClr>
            </a:gs>
            <a:gs pos="82000">
              <a:srgbClr val="FF3300"/>
            </a:gs>
            <a:gs pos="100000">
              <a:srgbClr val="FF3300"/>
            </a:gs>
          </a:gsLst>
          <a:lin ang="8100000" scaled="1"/>
          <a:tileRect/>
        </a:gra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4. Measúnú riosca</a:t>
          </a:r>
          <a:r>
            <a:rPr lang="en-US" sz="1200"/>
            <a:t>
</a:t>
          </a:r>
        </a:p>
      </xdr:txBody>
    </xdr:sp>
    <xdr:clientData/>
  </xdr:twoCellAnchor>
  <xdr:twoCellAnchor>
    <xdr:from>
      <xdr:col>2</xdr:col>
      <xdr:colOff>0</xdr:colOff>
      <xdr:row>6</xdr:row>
      <xdr:rowOff>1730350</xdr:rowOff>
    </xdr:from>
    <xdr:to>
      <xdr:col>3</xdr:col>
      <xdr:colOff>980524</xdr:colOff>
      <xdr:row>6</xdr:row>
      <xdr:rowOff>2587625</xdr:rowOff>
    </xdr:to>
    <xdr:sp macro="" textlink="" fLocksText="0">
      <xdr:nvSpPr>
        <xdr:cNvPr id="3335" name="Rounded Rectangle 64"/>
        <xdr:cNvSpPr/>
      </xdr:nvSpPr>
      <xdr:spPr>
        <a:xfrm>
          <a:off x="508000" y="4349725"/>
          <a:ext cx="1520274" cy="857275"/>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7. Cur chun feidhme na gceachtanna a foghlaimíodh</a:t>
          </a:r>
          <a:r>
            <a:rPr lang="en-US" sz="1200"/>
            <a:t>
</a:t>
          </a:r>
        </a:p>
      </xdr:txBody>
    </xdr:sp>
    <xdr:clientData/>
  </xdr:twoCellAnchor>
  <xdr:twoCellAnchor>
    <xdr:from>
      <xdr:col>2</xdr:col>
      <xdr:colOff>504751</xdr:colOff>
      <xdr:row>8</xdr:row>
      <xdr:rowOff>220563</xdr:rowOff>
    </xdr:from>
    <xdr:to>
      <xdr:col>4</xdr:col>
      <xdr:colOff>201774</xdr:colOff>
      <xdr:row>8</xdr:row>
      <xdr:rowOff>934492</xdr:rowOff>
    </xdr:to>
    <xdr:sp macro="" textlink="" fLocksText="0">
      <xdr:nvSpPr>
        <xdr:cNvPr id="3336" name="Rounded Rectangle 65"/>
        <xdr:cNvSpPr/>
      </xdr:nvSpPr>
      <xdr:spPr>
        <a:xfrm>
          <a:off x="1019175" y="5943600"/>
          <a:ext cx="1514475" cy="714375"/>
        </a:xfrm>
        <a:prstGeom prst="roundRect">
          <a:avLst/>
        </a:prstGeom>
        <a:solidFill>
          <a:srgbClr val="39870C">
            <a:lumMod val="40000"/>
            <a:lumOff val="60000"/>
          </a:srgbClr>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6. Meastóireacht iar-theagmhais</a:t>
          </a:r>
          <a:r>
            <a:rPr lang="en-US" sz="1200"/>
            <a:t>
</a:t>
          </a:r>
        </a:p>
      </xdr:txBody>
    </xdr:sp>
    <xdr:clientData/>
  </xdr:twoCellAnchor>
  <xdr:oneCellAnchor>
    <xdr:from>
      <xdr:col>4</xdr:col>
      <xdr:colOff>1254125</xdr:colOff>
      <xdr:row>6</xdr:row>
      <xdr:rowOff>3175000</xdr:rowOff>
    </xdr:from>
    <xdr:ext cx="1466850" cy="419100"/>
    <xdr:sp macro="" textlink="">
      <xdr:nvSpPr>
        <xdr:cNvPr id="1852682" name="Tekstvak 19"/>
        <xdr:cNvSpPr txBox="1">
          <a:spLocks noChangeArrowheads="1"/>
        </xdr:cNvSpPr>
      </xdr:nvSpPr>
      <xdr:spPr bwMode="auto">
        <a:xfrm rot="-2179498">
          <a:off x="3571875" y="5794375"/>
          <a:ext cx="1466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36576" rIns="45720" bIns="0" anchor="t" upright="1">
          <a:spAutoFit/>
        </a:bodyPr>
        <a:lstStyle/>
        <a:p>
          <a:pPr algn="r" rtl="0"/>
          <a:r>
            <a:rPr lang="en-US" sz="2400" b="1">
              <a:solidFill>
                <a:srgbClr val="FFFFFF"/>
              </a:solidFill>
              <a:latin typeface="Verdana"/>
              <a:ea typeface="Verdana"/>
            </a:rPr>
            <a:t>Teagmhas	</a:t>
          </a:r>
        </a:p>
      </xdr:txBody>
    </xdr:sp>
    <xdr:clientData/>
  </xdr:oneCellAnchor>
  <xdr:twoCellAnchor>
    <xdr:from>
      <xdr:col>4</xdr:col>
      <xdr:colOff>2160166</xdr:colOff>
      <xdr:row>6</xdr:row>
      <xdr:rowOff>0</xdr:rowOff>
    </xdr:from>
    <xdr:to>
      <xdr:col>4</xdr:col>
      <xdr:colOff>3673469</xdr:colOff>
      <xdr:row>6</xdr:row>
      <xdr:rowOff>727249</xdr:rowOff>
    </xdr:to>
    <xdr:sp macro="" textlink="" fLocksText="0">
      <xdr:nvSpPr>
        <xdr:cNvPr id="3339" name="Rounded Rectangle 68"/>
        <xdr:cNvSpPr/>
      </xdr:nvSpPr>
      <xdr:spPr>
        <a:xfrm>
          <a:off x="4495800" y="232410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2. Tógáil agus cothabháil acmhainní </a:t>
          </a:r>
          <a:r>
            <a:rPr lang="en-US" sz="1200"/>
            <a:t>
</a:t>
          </a:r>
        </a:p>
      </xdr:txBody>
    </xdr:sp>
    <xdr:clientData/>
  </xdr:twoCellAnchor>
  <xdr:twoCellAnchor>
    <xdr:from>
      <xdr:col>4</xdr:col>
      <xdr:colOff>818964</xdr:colOff>
      <xdr:row>6</xdr:row>
      <xdr:rowOff>1028179</xdr:rowOff>
    </xdr:from>
    <xdr:to>
      <xdr:col>4</xdr:col>
      <xdr:colOff>1335267</xdr:colOff>
      <xdr:row>6</xdr:row>
      <xdr:rowOff>1304032</xdr:rowOff>
    </xdr:to>
    <xdr:sp macro="" textlink="" fLocksText="0">
      <xdr:nvSpPr>
        <xdr:cNvPr id="3340" name="Right Arrow 69"/>
        <xdr:cNvSpPr/>
      </xdr:nvSpPr>
      <xdr:spPr>
        <a:xfrm rot="-1351082">
          <a:off x="3152775" y="3352800"/>
          <a:ext cx="514350"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2522172</xdr:colOff>
      <xdr:row>6</xdr:row>
      <xdr:rowOff>2445060</xdr:rowOff>
    </xdr:from>
    <xdr:to>
      <xdr:col>4</xdr:col>
      <xdr:colOff>2824832</xdr:colOff>
      <xdr:row>6</xdr:row>
      <xdr:rowOff>2971688</xdr:rowOff>
    </xdr:to>
    <xdr:sp macro="" textlink="" fLocksText="0">
      <xdr:nvSpPr>
        <xdr:cNvPr id="3341" name="Right Arrow 70"/>
        <xdr:cNvSpPr/>
      </xdr:nvSpPr>
      <xdr:spPr>
        <a:xfrm rot="6456063">
          <a:off x="4857750" y="4772025"/>
          <a:ext cx="304800" cy="523875"/>
        </a:xfrm>
        <a:prstGeom prst="rightArrow">
          <a:avLst>
            <a:gd name="adj1" fmla="val 50000"/>
            <a:gd name="adj2" fmla="val 58259"/>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664666</xdr:colOff>
      <xdr:row>7</xdr:row>
      <xdr:rowOff>162223</xdr:rowOff>
    </xdr:from>
    <xdr:to>
      <xdr:col>4</xdr:col>
      <xdr:colOff>1192839</xdr:colOff>
      <xdr:row>8</xdr:row>
      <xdr:rowOff>249585</xdr:rowOff>
    </xdr:to>
    <xdr:sp macro="" textlink="" fLocksText="0">
      <xdr:nvSpPr>
        <xdr:cNvPr id="3342" name="Right Arrow 71"/>
        <xdr:cNvSpPr/>
      </xdr:nvSpPr>
      <xdr:spPr>
        <a:xfrm rot="-9119546">
          <a:off x="3000375" y="5695950"/>
          <a:ext cx="523875"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3</xdr:col>
      <xdr:colOff>619032</xdr:colOff>
      <xdr:row>6</xdr:row>
      <xdr:rowOff>0</xdr:rowOff>
    </xdr:from>
    <xdr:to>
      <xdr:col>4</xdr:col>
      <xdr:colOff>848646</xdr:colOff>
      <xdr:row>6</xdr:row>
      <xdr:rowOff>727249</xdr:rowOff>
    </xdr:to>
    <xdr:sp macro="" textlink="" fLocksText="0">
      <xdr:nvSpPr>
        <xdr:cNvPr id="3343" name="Rounded Rectangle 72"/>
        <xdr:cNvSpPr/>
      </xdr:nvSpPr>
      <xdr:spPr>
        <a:xfrm>
          <a:off x="1676400" y="2324100"/>
          <a:ext cx="150495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1. Rialachas</a:t>
          </a:r>
          <a:r>
            <a:rPr lang="en-US" sz="12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361950</xdr:colOff>
      <xdr:row>10</xdr:row>
      <xdr:rowOff>476250</xdr:rowOff>
    </xdr:from>
    <xdr:ext cx="180975" cy="266700"/>
    <xdr:sp macro="" textlink="">
      <xdr:nvSpPr>
        <xdr:cNvPr id="15296" name="TextBox 1"/>
        <xdr:cNvSpPr txBox="1"/>
      </xdr:nvSpPr>
      <xdr:spPr>
        <a:xfrm>
          <a:off x="11201400" y="4438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10</xdr:row>
      <xdr:rowOff>361950</xdr:rowOff>
    </xdr:from>
    <xdr:ext cx="180975" cy="266700"/>
    <xdr:sp macro="" textlink="">
      <xdr:nvSpPr>
        <xdr:cNvPr id="15297" name="TextBox 2"/>
        <xdr:cNvSpPr txBox="1"/>
      </xdr:nvSpPr>
      <xdr:spPr>
        <a:xfrm>
          <a:off x="11020425" y="4324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15</xdr:row>
      <xdr:rowOff>476250</xdr:rowOff>
    </xdr:from>
    <xdr:ext cx="180975" cy="266700"/>
    <xdr:sp macro="" textlink="">
      <xdr:nvSpPr>
        <xdr:cNvPr id="15298" name="TextBox 4"/>
        <xdr:cNvSpPr txBox="1"/>
      </xdr:nvSpPr>
      <xdr:spPr>
        <a:xfrm>
          <a:off x="11201400" y="78771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15</xdr:row>
      <xdr:rowOff>361950</xdr:rowOff>
    </xdr:from>
    <xdr:ext cx="180975" cy="266700"/>
    <xdr:sp macro="" textlink="">
      <xdr:nvSpPr>
        <xdr:cNvPr id="15299" name="TextBox 5"/>
        <xdr:cNvSpPr txBox="1"/>
      </xdr:nvSpPr>
      <xdr:spPr>
        <a:xfrm>
          <a:off x="11020425" y="7762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22</xdr:row>
      <xdr:rowOff>476250</xdr:rowOff>
    </xdr:from>
    <xdr:ext cx="180975" cy="266700"/>
    <xdr:sp macro="" textlink="">
      <xdr:nvSpPr>
        <xdr:cNvPr id="15300" name="TextBox 6"/>
        <xdr:cNvSpPr txBox="1"/>
      </xdr:nvSpPr>
      <xdr:spPr>
        <a:xfrm>
          <a:off x="11201400" y="12811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22</xdr:row>
      <xdr:rowOff>361950</xdr:rowOff>
    </xdr:from>
    <xdr:ext cx="180975" cy="266700"/>
    <xdr:sp macro="" textlink="">
      <xdr:nvSpPr>
        <xdr:cNvPr id="15301" name="TextBox 7"/>
        <xdr:cNvSpPr txBox="1"/>
      </xdr:nvSpPr>
      <xdr:spPr>
        <a:xfrm>
          <a:off x="11020425" y="126968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28</xdr:row>
      <xdr:rowOff>476250</xdr:rowOff>
    </xdr:from>
    <xdr:ext cx="180975" cy="266700"/>
    <xdr:sp macro="" textlink="">
      <xdr:nvSpPr>
        <xdr:cNvPr id="15302" name="TextBox 8"/>
        <xdr:cNvSpPr txBox="1"/>
      </xdr:nvSpPr>
      <xdr:spPr>
        <a:xfrm>
          <a:off x="11201400" y="17116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28</xdr:row>
      <xdr:rowOff>361950</xdr:rowOff>
    </xdr:from>
    <xdr:ext cx="180975" cy="266700"/>
    <xdr:sp macro="" textlink="">
      <xdr:nvSpPr>
        <xdr:cNvPr id="15303" name="TextBox 9"/>
        <xdr:cNvSpPr txBox="1"/>
      </xdr:nvSpPr>
      <xdr:spPr>
        <a:xfrm>
          <a:off x="11020425" y="17002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36</xdr:row>
      <xdr:rowOff>476250</xdr:rowOff>
    </xdr:from>
    <xdr:ext cx="180975" cy="266700"/>
    <xdr:sp macro="" textlink="">
      <xdr:nvSpPr>
        <xdr:cNvPr id="15304" name="TextBox 12"/>
        <xdr:cNvSpPr txBox="1"/>
      </xdr:nvSpPr>
      <xdr:spPr>
        <a:xfrm>
          <a:off x="11201400" y="22507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36</xdr:row>
      <xdr:rowOff>361950</xdr:rowOff>
    </xdr:from>
    <xdr:ext cx="180975" cy="266700"/>
    <xdr:sp macro="" textlink="">
      <xdr:nvSpPr>
        <xdr:cNvPr id="15305" name="TextBox 13"/>
        <xdr:cNvSpPr txBox="1"/>
      </xdr:nvSpPr>
      <xdr:spPr>
        <a:xfrm>
          <a:off x="11020425" y="223932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42</xdr:row>
      <xdr:rowOff>476250</xdr:rowOff>
    </xdr:from>
    <xdr:ext cx="180975" cy="266700"/>
    <xdr:sp macro="" textlink="">
      <xdr:nvSpPr>
        <xdr:cNvPr id="15306" name="TextBox 14"/>
        <xdr:cNvSpPr txBox="1"/>
      </xdr:nvSpPr>
      <xdr:spPr>
        <a:xfrm>
          <a:off x="11201400" y="26374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42</xdr:row>
      <xdr:rowOff>361950</xdr:rowOff>
    </xdr:from>
    <xdr:ext cx="180975" cy="266700"/>
    <xdr:sp macro="" textlink="">
      <xdr:nvSpPr>
        <xdr:cNvPr id="15307" name="TextBox 15"/>
        <xdr:cNvSpPr txBox="1"/>
      </xdr:nvSpPr>
      <xdr:spPr>
        <a:xfrm>
          <a:off x="11020425" y="26260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27</xdr:col>
      <xdr:colOff>600075</xdr:colOff>
      <xdr:row>19</xdr:row>
      <xdr:rowOff>228600</xdr:rowOff>
    </xdr:from>
    <xdr:ext cx="180975" cy="266700"/>
    <xdr:sp macro="" textlink="">
      <xdr:nvSpPr>
        <xdr:cNvPr id="15308" name="TextBox 3"/>
        <xdr:cNvSpPr txBox="1"/>
      </xdr:nvSpPr>
      <xdr:spPr>
        <a:xfrm>
          <a:off x="12725400" y="10639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438150</xdr:colOff>
      <xdr:row>11</xdr:row>
      <xdr:rowOff>38100</xdr:rowOff>
    </xdr:from>
    <xdr:ext cx="180975" cy="266700"/>
    <xdr:sp macro="" textlink="">
      <xdr:nvSpPr>
        <xdr:cNvPr id="15309" name="TextBox 20"/>
        <xdr:cNvSpPr txBox="1"/>
      </xdr:nvSpPr>
      <xdr:spPr>
        <a:xfrm>
          <a:off x="11277600" y="46386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24</xdr:col>
      <xdr:colOff>419100</xdr:colOff>
      <xdr:row>9</xdr:row>
      <xdr:rowOff>0</xdr:rowOff>
    </xdr:from>
    <xdr:to>
      <xdr:col>31</xdr:col>
      <xdr:colOff>409175</xdr:colOff>
      <xdr:row>9</xdr:row>
      <xdr:rowOff>505867</xdr:rowOff>
    </xdr:to>
    <xdr:sp macro="" textlink="">
      <xdr:nvSpPr>
        <xdr:cNvPr id="15310" name="TextBox 25"/>
        <xdr:cNvSpPr txBox="1"/>
      </xdr:nvSpPr>
      <xdr:spPr>
        <a:xfrm>
          <a:off x="9925050" y="33337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GB"/>
        </a:p>
      </xdr:txBody>
    </xdr:sp>
    <xdr:clientData/>
  </xdr:twoCellAnchor>
  <xdr:twoCellAnchor>
    <xdr:from>
      <xdr:col>25</xdr:col>
      <xdr:colOff>0</xdr:colOff>
      <xdr:row>13</xdr:row>
      <xdr:rowOff>685800</xdr:rowOff>
    </xdr:from>
    <xdr:to>
      <xdr:col>27</xdr:col>
      <xdr:colOff>9860</xdr:colOff>
      <xdr:row>14</xdr:row>
      <xdr:rowOff>0</xdr:rowOff>
    </xdr:to>
    <xdr:sp macro="" textlink="">
      <xdr:nvSpPr>
        <xdr:cNvPr id="15311" name="TextBox 84"/>
        <xdr:cNvSpPr txBox="1"/>
      </xdr:nvSpPr>
      <xdr:spPr>
        <a:xfrm>
          <a:off x="9925050" y="6610350"/>
          <a:ext cx="2209800" cy="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409175</xdr:colOff>
      <xdr:row>10</xdr:row>
      <xdr:rowOff>506053</xdr:rowOff>
    </xdr:to>
    <xdr:sp macro="" textlink="">
      <xdr:nvSpPr>
        <xdr:cNvPr id="15312" name="TextBox 87"/>
        <xdr:cNvSpPr txBox="1"/>
      </xdr:nvSpPr>
      <xdr:spPr>
        <a:xfrm>
          <a:off x="9925050" y="39624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409175</xdr:colOff>
      <xdr:row>11</xdr:row>
      <xdr:rowOff>505755</xdr:rowOff>
    </xdr:to>
    <xdr:sp macro="" textlink="">
      <xdr:nvSpPr>
        <xdr:cNvPr id="15313" name="TextBox 88"/>
        <xdr:cNvSpPr txBox="1"/>
      </xdr:nvSpPr>
      <xdr:spPr>
        <a:xfrm>
          <a:off x="9925050" y="4600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409175</xdr:colOff>
      <xdr:row>12</xdr:row>
      <xdr:rowOff>505271</xdr:rowOff>
    </xdr:to>
    <xdr:sp macro="" textlink="">
      <xdr:nvSpPr>
        <xdr:cNvPr id="15314" name="TextBox 89"/>
        <xdr:cNvSpPr txBox="1"/>
      </xdr:nvSpPr>
      <xdr:spPr>
        <a:xfrm>
          <a:off x="9925050" y="5257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409175</xdr:colOff>
      <xdr:row>13</xdr:row>
      <xdr:rowOff>513319</xdr:rowOff>
    </xdr:to>
    <xdr:sp macro="" textlink="">
      <xdr:nvSpPr>
        <xdr:cNvPr id="15315" name="TextBox 90"/>
        <xdr:cNvSpPr txBox="1"/>
      </xdr:nvSpPr>
      <xdr:spPr>
        <a:xfrm>
          <a:off x="9925050" y="592455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409175</xdr:colOff>
      <xdr:row>14</xdr:row>
      <xdr:rowOff>503374</xdr:rowOff>
    </xdr:to>
    <xdr:sp macro="" textlink="">
      <xdr:nvSpPr>
        <xdr:cNvPr id="15316" name="TextBox 91"/>
        <xdr:cNvSpPr txBox="1"/>
      </xdr:nvSpPr>
      <xdr:spPr>
        <a:xfrm>
          <a:off x="9925050" y="6610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409175</xdr:colOff>
      <xdr:row>15</xdr:row>
      <xdr:rowOff>503411</xdr:rowOff>
    </xdr:to>
    <xdr:sp macro="" textlink="">
      <xdr:nvSpPr>
        <xdr:cNvPr id="15317" name="TextBox 92"/>
        <xdr:cNvSpPr txBox="1"/>
      </xdr:nvSpPr>
      <xdr:spPr>
        <a:xfrm>
          <a:off x="9925050" y="7400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409175</xdr:colOff>
      <xdr:row>16</xdr:row>
      <xdr:rowOff>513548</xdr:rowOff>
    </xdr:to>
    <xdr:sp macro="" textlink="">
      <xdr:nvSpPr>
        <xdr:cNvPr id="15318" name="TextBox 93"/>
        <xdr:cNvSpPr txBox="1"/>
      </xdr:nvSpPr>
      <xdr:spPr>
        <a:xfrm>
          <a:off x="9925050" y="8181975"/>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409175</xdr:colOff>
      <xdr:row>17</xdr:row>
      <xdr:rowOff>503411</xdr:rowOff>
    </xdr:to>
    <xdr:sp macro="" textlink="">
      <xdr:nvSpPr>
        <xdr:cNvPr id="15319" name="TextBox 95"/>
        <xdr:cNvSpPr txBox="1"/>
      </xdr:nvSpPr>
      <xdr:spPr>
        <a:xfrm>
          <a:off x="9925050" y="8886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409175</xdr:colOff>
      <xdr:row>18</xdr:row>
      <xdr:rowOff>504974</xdr:rowOff>
    </xdr:to>
    <xdr:sp macro="" textlink="">
      <xdr:nvSpPr>
        <xdr:cNvPr id="15320" name="TextBox 96"/>
        <xdr:cNvSpPr txBox="1"/>
      </xdr:nvSpPr>
      <xdr:spPr>
        <a:xfrm>
          <a:off x="9925050" y="9667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409175</xdr:colOff>
      <xdr:row>21</xdr:row>
      <xdr:rowOff>503969</xdr:rowOff>
    </xdr:to>
    <xdr:sp macro="" textlink="">
      <xdr:nvSpPr>
        <xdr:cNvPr id="15321" name="TextBox 97"/>
        <xdr:cNvSpPr txBox="1"/>
      </xdr:nvSpPr>
      <xdr:spPr>
        <a:xfrm>
          <a:off x="9925050" y="11734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409175</xdr:colOff>
      <xdr:row>22</xdr:row>
      <xdr:rowOff>505197</xdr:rowOff>
    </xdr:to>
    <xdr:sp macro="" textlink="">
      <xdr:nvSpPr>
        <xdr:cNvPr id="15322" name="TextBox 98"/>
        <xdr:cNvSpPr txBox="1"/>
      </xdr:nvSpPr>
      <xdr:spPr>
        <a:xfrm>
          <a:off x="9925050" y="12334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409175</xdr:colOff>
      <xdr:row>23</xdr:row>
      <xdr:rowOff>505569</xdr:rowOff>
    </xdr:to>
    <xdr:sp macro="" textlink="">
      <xdr:nvSpPr>
        <xdr:cNvPr id="15323" name="TextBox 99"/>
        <xdr:cNvSpPr txBox="1"/>
      </xdr:nvSpPr>
      <xdr:spPr>
        <a:xfrm>
          <a:off x="9925050" y="129254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409175</xdr:colOff>
      <xdr:row>24</xdr:row>
      <xdr:rowOff>505569</xdr:rowOff>
    </xdr:to>
    <xdr:sp macro="" textlink="">
      <xdr:nvSpPr>
        <xdr:cNvPr id="15324" name="TextBox 100"/>
        <xdr:cNvSpPr txBox="1"/>
      </xdr:nvSpPr>
      <xdr:spPr>
        <a:xfrm>
          <a:off x="9925050" y="13677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409175</xdr:colOff>
      <xdr:row>25</xdr:row>
      <xdr:rowOff>506053</xdr:rowOff>
    </xdr:to>
    <xdr:sp macro="" textlink="">
      <xdr:nvSpPr>
        <xdr:cNvPr id="15325" name="TextBox 101"/>
        <xdr:cNvSpPr txBox="1"/>
      </xdr:nvSpPr>
      <xdr:spPr>
        <a:xfrm>
          <a:off x="9925050" y="14497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409175</xdr:colOff>
      <xdr:row>26</xdr:row>
      <xdr:rowOff>505569</xdr:rowOff>
    </xdr:to>
    <xdr:sp macro="" textlink="">
      <xdr:nvSpPr>
        <xdr:cNvPr id="15326" name="TextBox 102"/>
        <xdr:cNvSpPr txBox="1"/>
      </xdr:nvSpPr>
      <xdr:spPr>
        <a:xfrm>
          <a:off x="9925050" y="15135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409175</xdr:colOff>
      <xdr:row>27</xdr:row>
      <xdr:rowOff>505569</xdr:rowOff>
    </xdr:to>
    <xdr:sp macro="" textlink="">
      <xdr:nvSpPr>
        <xdr:cNvPr id="15327" name="TextBox 103"/>
        <xdr:cNvSpPr txBox="1"/>
      </xdr:nvSpPr>
      <xdr:spPr>
        <a:xfrm>
          <a:off x="9925050" y="15887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409175</xdr:colOff>
      <xdr:row>28</xdr:row>
      <xdr:rowOff>496499</xdr:rowOff>
    </xdr:to>
    <xdr:sp macro="" textlink="">
      <xdr:nvSpPr>
        <xdr:cNvPr id="15328" name="TextBox 104"/>
        <xdr:cNvSpPr txBox="1"/>
      </xdr:nvSpPr>
      <xdr:spPr>
        <a:xfrm>
          <a:off x="9925050" y="166401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409175</xdr:colOff>
      <xdr:row>29</xdr:row>
      <xdr:rowOff>505271</xdr:rowOff>
    </xdr:to>
    <xdr:sp macro="" textlink="">
      <xdr:nvSpPr>
        <xdr:cNvPr id="15329" name="TextBox 105"/>
        <xdr:cNvSpPr txBox="1"/>
      </xdr:nvSpPr>
      <xdr:spPr>
        <a:xfrm>
          <a:off x="9925050" y="1726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409175</xdr:colOff>
      <xdr:row>30</xdr:row>
      <xdr:rowOff>505755</xdr:rowOff>
    </xdr:to>
    <xdr:sp macro="" textlink="">
      <xdr:nvSpPr>
        <xdr:cNvPr id="15330" name="TextBox 106"/>
        <xdr:cNvSpPr txBox="1"/>
      </xdr:nvSpPr>
      <xdr:spPr>
        <a:xfrm>
          <a:off x="9925050" y="17935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409175</xdr:colOff>
      <xdr:row>31</xdr:row>
      <xdr:rowOff>505867</xdr:rowOff>
    </xdr:to>
    <xdr:sp macro="" textlink="">
      <xdr:nvSpPr>
        <xdr:cNvPr id="15331" name="TextBox 107"/>
        <xdr:cNvSpPr txBox="1"/>
      </xdr:nvSpPr>
      <xdr:spPr>
        <a:xfrm>
          <a:off x="9925050" y="18592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409175</xdr:colOff>
      <xdr:row>32</xdr:row>
      <xdr:rowOff>503374</xdr:rowOff>
    </xdr:to>
    <xdr:sp macro="" textlink="">
      <xdr:nvSpPr>
        <xdr:cNvPr id="15332" name="TextBox 108"/>
        <xdr:cNvSpPr txBox="1"/>
      </xdr:nvSpPr>
      <xdr:spPr>
        <a:xfrm>
          <a:off x="9925050" y="1922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409175</xdr:colOff>
      <xdr:row>33</xdr:row>
      <xdr:rowOff>506053</xdr:rowOff>
    </xdr:to>
    <xdr:sp macro="" textlink="">
      <xdr:nvSpPr>
        <xdr:cNvPr id="15333" name="TextBox 109"/>
        <xdr:cNvSpPr txBox="1"/>
      </xdr:nvSpPr>
      <xdr:spPr>
        <a:xfrm>
          <a:off x="9925050" y="20012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409175</xdr:colOff>
      <xdr:row>34</xdr:row>
      <xdr:rowOff>506313</xdr:rowOff>
    </xdr:to>
    <xdr:sp macro="" textlink="">
      <xdr:nvSpPr>
        <xdr:cNvPr id="15334" name="TextBox 114"/>
        <xdr:cNvSpPr txBox="1"/>
      </xdr:nvSpPr>
      <xdr:spPr>
        <a:xfrm>
          <a:off x="9925050" y="206502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409175</xdr:colOff>
      <xdr:row>35</xdr:row>
      <xdr:rowOff>504825</xdr:rowOff>
    </xdr:to>
    <xdr:sp macro="" textlink="">
      <xdr:nvSpPr>
        <xdr:cNvPr id="15335" name="TextBox 115"/>
        <xdr:cNvSpPr txBox="1"/>
      </xdr:nvSpPr>
      <xdr:spPr>
        <a:xfrm>
          <a:off x="9925050" y="214217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409175</xdr:colOff>
      <xdr:row>36</xdr:row>
      <xdr:rowOff>506053</xdr:rowOff>
    </xdr:to>
    <xdr:sp macro="" textlink="">
      <xdr:nvSpPr>
        <xdr:cNvPr id="15336" name="TextBox 116"/>
        <xdr:cNvSpPr txBox="1"/>
      </xdr:nvSpPr>
      <xdr:spPr>
        <a:xfrm>
          <a:off x="9925050" y="220313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409175</xdr:colOff>
      <xdr:row>37</xdr:row>
      <xdr:rowOff>506016</xdr:rowOff>
    </xdr:to>
    <xdr:sp macro="" textlink="">
      <xdr:nvSpPr>
        <xdr:cNvPr id="15337" name="TextBox 117"/>
        <xdr:cNvSpPr txBox="1"/>
      </xdr:nvSpPr>
      <xdr:spPr>
        <a:xfrm>
          <a:off x="9925050" y="22669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409175</xdr:colOff>
      <xdr:row>38</xdr:row>
      <xdr:rowOff>504527</xdr:rowOff>
    </xdr:to>
    <xdr:sp macro="" textlink="">
      <xdr:nvSpPr>
        <xdr:cNvPr id="15338" name="TextBox 118"/>
        <xdr:cNvSpPr txBox="1"/>
      </xdr:nvSpPr>
      <xdr:spPr>
        <a:xfrm>
          <a:off x="9925050" y="23431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409175</xdr:colOff>
      <xdr:row>39</xdr:row>
      <xdr:rowOff>505755</xdr:rowOff>
    </xdr:to>
    <xdr:sp macro="" textlink="">
      <xdr:nvSpPr>
        <xdr:cNvPr id="15339" name="TextBox 119"/>
        <xdr:cNvSpPr txBox="1"/>
      </xdr:nvSpPr>
      <xdr:spPr>
        <a:xfrm>
          <a:off x="9925050" y="24003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409175</xdr:colOff>
      <xdr:row>40</xdr:row>
      <xdr:rowOff>506016</xdr:rowOff>
    </xdr:to>
    <xdr:sp macro="" textlink="">
      <xdr:nvSpPr>
        <xdr:cNvPr id="15340" name="TextBox 120"/>
        <xdr:cNvSpPr txBox="1"/>
      </xdr:nvSpPr>
      <xdr:spPr>
        <a:xfrm>
          <a:off x="9925050" y="24660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409175</xdr:colOff>
      <xdr:row>41</xdr:row>
      <xdr:rowOff>505197</xdr:rowOff>
    </xdr:to>
    <xdr:sp macro="" textlink="">
      <xdr:nvSpPr>
        <xdr:cNvPr id="15341" name="TextBox 121"/>
        <xdr:cNvSpPr txBox="1"/>
      </xdr:nvSpPr>
      <xdr:spPr>
        <a:xfrm>
          <a:off x="9925050" y="25307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409175</xdr:colOff>
      <xdr:row>42</xdr:row>
      <xdr:rowOff>506053</xdr:rowOff>
    </xdr:to>
    <xdr:sp macro="" textlink="">
      <xdr:nvSpPr>
        <xdr:cNvPr id="15342" name="TextBox 122"/>
        <xdr:cNvSpPr txBox="1"/>
      </xdr:nvSpPr>
      <xdr:spPr>
        <a:xfrm>
          <a:off x="9925050" y="25898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409175</xdr:colOff>
      <xdr:row>43</xdr:row>
      <xdr:rowOff>506016</xdr:rowOff>
    </xdr:to>
    <xdr:sp macro="" textlink="">
      <xdr:nvSpPr>
        <xdr:cNvPr id="15343" name="TextBox 123"/>
        <xdr:cNvSpPr txBox="1"/>
      </xdr:nvSpPr>
      <xdr:spPr>
        <a:xfrm>
          <a:off x="9925050" y="26536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409175</xdr:colOff>
      <xdr:row>44</xdr:row>
      <xdr:rowOff>505271</xdr:rowOff>
    </xdr:to>
    <xdr:sp macro="" textlink="">
      <xdr:nvSpPr>
        <xdr:cNvPr id="15344" name="TextBox 124"/>
        <xdr:cNvSpPr txBox="1"/>
      </xdr:nvSpPr>
      <xdr:spPr>
        <a:xfrm>
          <a:off x="9925050" y="27184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409175</xdr:colOff>
      <xdr:row>45</xdr:row>
      <xdr:rowOff>496682</xdr:rowOff>
    </xdr:to>
    <xdr:sp macro="" textlink="">
      <xdr:nvSpPr>
        <xdr:cNvPr id="15345" name="TextBox 125"/>
        <xdr:cNvSpPr txBox="1"/>
      </xdr:nvSpPr>
      <xdr:spPr>
        <a:xfrm>
          <a:off x="9925050" y="27851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409175</xdr:colOff>
      <xdr:row>46</xdr:row>
      <xdr:rowOff>505085</xdr:rowOff>
    </xdr:to>
    <xdr:sp macro="" textlink="">
      <xdr:nvSpPr>
        <xdr:cNvPr id="15346" name="TextBox 126"/>
        <xdr:cNvSpPr txBox="1"/>
      </xdr:nvSpPr>
      <xdr:spPr>
        <a:xfrm>
          <a:off x="9925050" y="28489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409175</xdr:colOff>
      <xdr:row>19</xdr:row>
      <xdr:rowOff>504565</xdr:rowOff>
    </xdr:to>
    <xdr:sp macro="" textlink="">
      <xdr:nvSpPr>
        <xdr:cNvPr id="15347" name="TextBox 138"/>
        <xdr:cNvSpPr txBox="1"/>
      </xdr:nvSpPr>
      <xdr:spPr>
        <a:xfrm>
          <a:off x="9925050" y="1041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409175</xdr:colOff>
      <xdr:row>20</xdr:row>
      <xdr:rowOff>496645</xdr:rowOff>
    </xdr:to>
    <xdr:sp macro="" textlink="">
      <xdr:nvSpPr>
        <xdr:cNvPr id="15348" name="TextBox 139"/>
        <xdr:cNvSpPr txBox="1"/>
      </xdr:nvSpPr>
      <xdr:spPr>
        <a:xfrm>
          <a:off x="9925050" y="11087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381000</xdr:colOff>
      <xdr:row>5</xdr:row>
      <xdr:rowOff>9525</xdr:rowOff>
    </xdr:from>
    <xdr:ext cx="180975" cy="266700"/>
    <xdr:sp macro="" textlink="">
      <xdr:nvSpPr>
        <xdr:cNvPr id="15349" name="TextBox 22"/>
        <xdr:cNvSpPr txBox="1"/>
      </xdr:nvSpPr>
      <xdr:spPr>
        <a:xfrm>
          <a:off x="11220450" y="11239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1</xdr:col>
      <xdr:colOff>9525</xdr:colOff>
      <xdr:row>3</xdr:row>
      <xdr:rowOff>123825</xdr:rowOff>
    </xdr:from>
    <xdr:ext cx="1304925" cy="371475"/>
    <xdr:pic>
      <xdr:nvPicPr>
        <xdr:cNvPr id="1857526"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66775"/>
          <a:ext cx="1304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48</xdr:row>
      <xdr:rowOff>9674</xdr:rowOff>
    </xdr:from>
    <xdr:to>
      <xdr:col>26</xdr:col>
      <xdr:colOff>114272</xdr:colOff>
      <xdr:row>49</xdr:row>
      <xdr:rowOff>95250</xdr:rowOff>
    </xdr:to>
    <xdr:sp macro="" textlink="" fLocksText="0">
      <xdr:nvSpPr>
        <xdr:cNvPr id="15351" name="Rounded Rectangle 78">
          <a:hlinkClick xmlns:r="http://schemas.openxmlformats.org/officeDocument/2006/relationships" r:id="rId2"/>
        </xdr:cNvPr>
        <xdr:cNvSpPr/>
      </xdr:nvSpPr>
      <xdr:spPr>
        <a:xfrm>
          <a:off x="9963150" y="29403675"/>
          <a:ext cx="99060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An chéad cheann eile</a:t>
          </a:r>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114300</xdr:rowOff>
        </xdr:from>
        <xdr:to>
          <xdr:col>2</xdr:col>
          <xdr:colOff>3895725</xdr:colOff>
          <xdr:row>5</xdr:row>
          <xdr:rowOff>104775</xdr:rowOff>
        </xdr:to>
        <xdr:sp macro="" textlink="">
          <xdr:nvSpPr>
            <xdr:cNvPr id="1562260" name="Button 9876" hidden="1">
              <a:extLst>
                <a:ext uri="{63B3BB69-23CF-44E3-9099-C40C66FF867C}">
                  <a14:compatExt spid="_x0000_s156226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104775</xdr:rowOff>
        </xdr:from>
        <xdr:to>
          <xdr:col>5</xdr:col>
          <xdr:colOff>76200</xdr:colOff>
          <xdr:row>5</xdr:row>
          <xdr:rowOff>95250</xdr:rowOff>
        </xdr:to>
        <xdr:sp macro="" textlink="">
          <xdr:nvSpPr>
            <xdr:cNvPr id="1620178" name="Button 10450" hidden="1">
              <a:extLst>
                <a:ext uri="{63B3BB69-23CF-44E3-9099-C40C66FF867C}">
                  <a14:compatExt spid="_x0000_s16201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504950"/>
    <xdr:pic>
      <xdr:nvPicPr>
        <xdr:cNvPr id="1857528" name="Picture 6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25050" y="1304925"/>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25</xdr:col>
      <xdr:colOff>0</xdr:colOff>
      <xdr:row>12</xdr:row>
      <xdr:rowOff>0</xdr:rowOff>
    </xdr:from>
    <xdr:to>
      <xdr:col>31</xdr:col>
      <xdr:colOff>409575</xdr:colOff>
      <xdr:row>12</xdr:row>
      <xdr:rowOff>506053</xdr:rowOff>
    </xdr:to>
    <xdr:sp macro="" textlink="">
      <xdr:nvSpPr>
        <xdr:cNvPr id="5024" name="TextBox 16"/>
        <xdr:cNvSpPr txBox="1"/>
      </xdr:nvSpPr>
      <xdr:spPr>
        <a:xfrm>
          <a:off x="9639300" y="5000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505755</xdr:rowOff>
    </xdr:to>
    <xdr:sp macro="" textlink="">
      <xdr:nvSpPr>
        <xdr:cNvPr id="5025" name="TextBox 17"/>
        <xdr:cNvSpPr txBox="1"/>
      </xdr:nvSpPr>
      <xdr:spPr>
        <a:xfrm>
          <a:off x="9639300" y="5638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503969</xdr:rowOff>
    </xdr:to>
    <xdr:sp macro="" textlink="">
      <xdr:nvSpPr>
        <xdr:cNvPr id="5026" name="TextBox 18"/>
        <xdr:cNvSpPr txBox="1"/>
      </xdr:nvSpPr>
      <xdr:spPr>
        <a:xfrm>
          <a:off x="9639300" y="6296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506016</xdr:rowOff>
    </xdr:to>
    <xdr:sp macro="" textlink="">
      <xdr:nvSpPr>
        <xdr:cNvPr id="5027" name="TextBox 19"/>
        <xdr:cNvSpPr txBox="1"/>
      </xdr:nvSpPr>
      <xdr:spPr>
        <a:xfrm>
          <a:off x="9639300" y="68961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506053</xdr:rowOff>
    </xdr:to>
    <xdr:sp macro="" textlink="">
      <xdr:nvSpPr>
        <xdr:cNvPr id="5028" name="TextBox 20"/>
        <xdr:cNvSpPr txBox="1"/>
      </xdr:nvSpPr>
      <xdr:spPr>
        <a:xfrm>
          <a:off x="9639300" y="7543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503374</xdr:rowOff>
    </xdr:to>
    <xdr:sp macro="" textlink="">
      <xdr:nvSpPr>
        <xdr:cNvPr id="5029" name="TextBox 21"/>
        <xdr:cNvSpPr txBox="1"/>
      </xdr:nvSpPr>
      <xdr:spPr>
        <a:xfrm>
          <a:off x="9639300" y="8181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503411</xdr:rowOff>
    </xdr:to>
    <xdr:sp macro="" textlink="">
      <xdr:nvSpPr>
        <xdr:cNvPr id="5030" name="TextBox 22"/>
        <xdr:cNvSpPr txBox="1"/>
      </xdr:nvSpPr>
      <xdr:spPr>
        <a:xfrm>
          <a:off x="9639300" y="89725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503858</xdr:rowOff>
    </xdr:to>
    <xdr:sp macro="" textlink="">
      <xdr:nvSpPr>
        <xdr:cNvPr id="5031" name="TextBox 23"/>
        <xdr:cNvSpPr txBox="1"/>
      </xdr:nvSpPr>
      <xdr:spPr>
        <a:xfrm>
          <a:off x="9639300" y="97536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506016</xdr:rowOff>
    </xdr:to>
    <xdr:sp macro="" textlink="">
      <xdr:nvSpPr>
        <xdr:cNvPr id="5032" name="TextBox 24"/>
        <xdr:cNvSpPr txBox="1"/>
      </xdr:nvSpPr>
      <xdr:spPr>
        <a:xfrm>
          <a:off x="9639300" y="10458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503411</xdr:rowOff>
    </xdr:to>
    <xdr:sp macro="" textlink="">
      <xdr:nvSpPr>
        <xdr:cNvPr id="5033" name="TextBox 25"/>
        <xdr:cNvSpPr txBox="1"/>
      </xdr:nvSpPr>
      <xdr:spPr>
        <a:xfrm>
          <a:off x="9639300" y="11106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9</xdr:row>
      <xdr:rowOff>0</xdr:rowOff>
    </xdr:from>
    <xdr:to>
      <xdr:col>31</xdr:col>
      <xdr:colOff>409575</xdr:colOff>
      <xdr:row>9</xdr:row>
      <xdr:rowOff>505867</xdr:rowOff>
    </xdr:to>
    <xdr:sp macro="" textlink="">
      <xdr:nvSpPr>
        <xdr:cNvPr id="5034" name="TextBox 27"/>
        <xdr:cNvSpPr txBox="1"/>
      </xdr:nvSpPr>
      <xdr:spPr>
        <a:xfrm>
          <a:off x="9639300" y="31432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123825</xdr:rowOff>
    </xdr:from>
    <xdr:ext cx="1343025" cy="381000"/>
    <xdr:pic>
      <xdr:nvPicPr>
        <xdr:cNvPr id="173149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47725"/>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22</xdr:row>
      <xdr:rowOff>190351</xdr:rowOff>
    </xdr:from>
    <xdr:to>
      <xdr:col>26</xdr:col>
      <xdr:colOff>95436</xdr:colOff>
      <xdr:row>24</xdr:row>
      <xdr:rowOff>85427</xdr:rowOff>
    </xdr:to>
    <xdr:sp macro="" textlink="" fLocksText="0">
      <xdr:nvSpPr>
        <xdr:cNvPr id="5036" name="Rounded Rectangle 14">
          <a:hlinkClick xmlns:r="http://schemas.openxmlformats.org/officeDocument/2006/relationships" r:id="rId2"/>
        </xdr:cNvPr>
        <xdr:cNvSpPr/>
      </xdr:nvSpPr>
      <xdr:spPr>
        <a:xfrm>
          <a:off x="9677400" y="12077700"/>
          <a:ext cx="97155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An chéad cheann eile</a:t>
          </a:r>
        </a:p>
      </xdr:txBody>
    </xdr:sp>
    <xdr:clientData/>
  </xdr:twoCellAnchor>
  <xdr:twoCellAnchor>
    <xdr:from>
      <xdr:col>25</xdr:col>
      <xdr:colOff>0</xdr:colOff>
      <xdr:row>11</xdr:row>
      <xdr:rowOff>0</xdr:rowOff>
    </xdr:from>
    <xdr:to>
      <xdr:col>31</xdr:col>
      <xdr:colOff>409575</xdr:colOff>
      <xdr:row>11</xdr:row>
      <xdr:rowOff>506016</xdr:rowOff>
    </xdr:to>
    <xdr:sp macro="" textlink="">
      <xdr:nvSpPr>
        <xdr:cNvPr id="5037" name="TextBox 15"/>
        <xdr:cNvSpPr txBox="1"/>
      </xdr:nvSpPr>
      <xdr:spPr>
        <a:xfrm>
          <a:off x="9639300" y="4352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25</xdr:col>
      <xdr:colOff>657225</xdr:colOff>
      <xdr:row>10</xdr:row>
      <xdr:rowOff>123825</xdr:rowOff>
    </xdr:from>
    <xdr:ext cx="180975" cy="266700"/>
    <xdr:sp macro="" textlink="">
      <xdr:nvSpPr>
        <xdr:cNvPr id="5038" name="TextBox 26"/>
        <xdr:cNvSpPr txBox="1"/>
      </xdr:nvSpPr>
      <xdr:spPr>
        <a:xfrm>
          <a:off x="10296525" y="3895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10</xdr:row>
      <xdr:rowOff>0</xdr:rowOff>
    </xdr:from>
    <xdr:to>
      <xdr:col>31</xdr:col>
      <xdr:colOff>409575</xdr:colOff>
      <xdr:row>10</xdr:row>
      <xdr:rowOff>503858</xdr:rowOff>
    </xdr:to>
    <xdr:sp macro="" textlink="">
      <xdr:nvSpPr>
        <xdr:cNvPr id="5039" name="TextBox 28"/>
        <xdr:cNvSpPr txBox="1"/>
      </xdr:nvSpPr>
      <xdr:spPr>
        <a:xfrm>
          <a:off x="9639300" y="3771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2857500</xdr:colOff>
          <xdr:row>3</xdr:row>
          <xdr:rowOff>76200</xdr:rowOff>
        </xdr:from>
        <xdr:to>
          <xdr:col>2</xdr:col>
          <xdr:colOff>3933825</xdr:colOff>
          <xdr:row>5</xdr:row>
          <xdr:rowOff>66675</xdr:rowOff>
        </xdr:to>
        <xdr:sp macro="" textlink="">
          <xdr:nvSpPr>
            <xdr:cNvPr id="1533261" name="Button 3405" hidden="1">
              <a:extLst>
                <a:ext uri="{63B3BB69-23CF-44E3-9099-C40C66FF867C}">
                  <a14:compatExt spid="_x0000_s1533261"/>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66675</xdr:rowOff>
        </xdr:from>
        <xdr:to>
          <xdr:col>6</xdr:col>
          <xdr:colOff>57150</xdr:colOff>
          <xdr:row>5</xdr:row>
          <xdr:rowOff>57150</xdr:rowOff>
        </xdr:to>
        <xdr:sp macro="" textlink="">
          <xdr:nvSpPr>
            <xdr:cNvPr id="1533468" name="Button 3612" hidden="1">
              <a:extLst>
                <a:ext uri="{63B3BB69-23CF-44E3-9099-C40C66FF867C}">
                  <a14:compatExt spid="_x0000_s153346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09700"/>
    <xdr:pic>
      <xdr:nvPicPr>
        <xdr:cNvPr id="1731504"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39300" y="1285875"/>
          <a:ext cx="82200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6405" name="TextBox 25"/>
        <xdr:cNvSpPr txBox="1"/>
      </xdr:nvSpPr>
      <xdr:spPr>
        <a:xfrm>
          <a:off x="9677400" y="3467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505197</xdr:rowOff>
    </xdr:to>
    <xdr:sp macro="" textlink="">
      <xdr:nvSpPr>
        <xdr:cNvPr id="6406" name="TextBox 26"/>
        <xdr:cNvSpPr txBox="1"/>
      </xdr:nvSpPr>
      <xdr:spPr>
        <a:xfrm>
          <a:off x="9677400" y="4095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504825</xdr:rowOff>
    </xdr:to>
    <xdr:sp macro="" textlink="">
      <xdr:nvSpPr>
        <xdr:cNvPr id="6407" name="TextBox 27"/>
        <xdr:cNvSpPr txBox="1"/>
      </xdr:nvSpPr>
      <xdr:spPr>
        <a:xfrm>
          <a:off x="9677400" y="4686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505271</xdr:rowOff>
    </xdr:to>
    <xdr:sp macro="" textlink="">
      <xdr:nvSpPr>
        <xdr:cNvPr id="6408" name="TextBox 28"/>
        <xdr:cNvSpPr txBox="1"/>
      </xdr:nvSpPr>
      <xdr:spPr>
        <a:xfrm>
          <a:off x="9677400" y="5295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513548</xdr:rowOff>
    </xdr:to>
    <xdr:sp macro="" textlink="">
      <xdr:nvSpPr>
        <xdr:cNvPr id="6409" name="TextBox 29"/>
        <xdr:cNvSpPr txBox="1"/>
      </xdr:nvSpPr>
      <xdr:spPr>
        <a:xfrm>
          <a:off x="9677400" y="5962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503969</xdr:rowOff>
    </xdr:to>
    <xdr:sp macro="" textlink="">
      <xdr:nvSpPr>
        <xdr:cNvPr id="6410" name="TextBox 31"/>
        <xdr:cNvSpPr txBox="1"/>
      </xdr:nvSpPr>
      <xdr:spPr>
        <a:xfrm>
          <a:off x="9677400" y="6543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504527</xdr:rowOff>
    </xdr:to>
    <xdr:sp macro="" textlink="">
      <xdr:nvSpPr>
        <xdr:cNvPr id="6411" name="TextBox 32"/>
        <xdr:cNvSpPr txBox="1"/>
      </xdr:nvSpPr>
      <xdr:spPr>
        <a:xfrm>
          <a:off x="9677400"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6412" name="TextBox 33"/>
        <xdr:cNvSpPr txBox="1"/>
      </xdr:nvSpPr>
      <xdr:spPr>
        <a:xfrm>
          <a:off x="9677400" y="77152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17</xdr:row>
      <xdr:rowOff>0</xdr:rowOff>
    </xdr:from>
    <xdr:to>
      <xdr:col>30</xdr:col>
      <xdr:colOff>419100</xdr:colOff>
      <xdr:row>17</xdr:row>
      <xdr:rowOff>505867</xdr:rowOff>
    </xdr:to>
    <xdr:sp macro="" textlink="">
      <xdr:nvSpPr>
        <xdr:cNvPr id="6413" name="TextBox 34"/>
        <xdr:cNvSpPr txBox="1"/>
      </xdr:nvSpPr>
      <xdr:spPr>
        <a:xfrm>
          <a:off x="9677400" y="8296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18</xdr:row>
      <xdr:rowOff>0</xdr:rowOff>
    </xdr:from>
    <xdr:to>
      <xdr:col>30</xdr:col>
      <xdr:colOff>419100</xdr:colOff>
      <xdr:row>18</xdr:row>
      <xdr:rowOff>505867</xdr:rowOff>
    </xdr:to>
    <xdr:sp macro="" textlink="">
      <xdr:nvSpPr>
        <xdr:cNvPr id="6414" name="TextBox 35"/>
        <xdr:cNvSpPr txBox="1"/>
      </xdr:nvSpPr>
      <xdr:spPr>
        <a:xfrm>
          <a:off x="9677400" y="89249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19</xdr:row>
      <xdr:rowOff>0</xdr:rowOff>
    </xdr:from>
    <xdr:to>
      <xdr:col>30</xdr:col>
      <xdr:colOff>419100</xdr:colOff>
      <xdr:row>19</xdr:row>
      <xdr:rowOff>506016</xdr:rowOff>
    </xdr:to>
    <xdr:sp macro="" textlink="">
      <xdr:nvSpPr>
        <xdr:cNvPr id="6415" name="TextBox 36"/>
        <xdr:cNvSpPr txBox="1"/>
      </xdr:nvSpPr>
      <xdr:spPr>
        <a:xfrm>
          <a:off x="9677400" y="95535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20</xdr:row>
      <xdr:rowOff>0</xdr:rowOff>
    </xdr:from>
    <xdr:to>
      <xdr:col>30</xdr:col>
      <xdr:colOff>419100</xdr:colOff>
      <xdr:row>20</xdr:row>
      <xdr:rowOff>505271</xdr:rowOff>
    </xdr:to>
    <xdr:sp macro="" textlink="">
      <xdr:nvSpPr>
        <xdr:cNvPr id="6416" name="TextBox 37"/>
        <xdr:cNvSpPr txBox="1"/>
      </xdr:nvSpPr>
      <xdr:spPr>
        <a:xfrm>
          <a:off x="9677400" y="10201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22</xdr:row>
      <xdr:rowOff>0</xdr:rowOff>
    </xdr:from>
    <xdr:to>
      <xdr:col>30</xdr:col>
      <xdr:colOff>419100</xdr:colOff>
      <xdr:row>22</xdr:row>
      <xdr:rowOff>505458</xdr:rowOff>
    </xdr:to>
    <xdr:sp macro="" textlink="">
      <xdr:nvSpPr>
        <xdr:cNvPr id="6417" name="TextBox 38"/>
        <xdr:cNvSpPr txBox="1"/>
      </xdr:nvSpPr>
      <xdr:spPr>
        <a:xfrm>
          <a:off x="9677400" y="11515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23</xdr:row>
      <xdr:rowOff>0</xdr:rowOff>
    </xdr:from>
    <xdr:to>
      <xdr:col>30</xdr:col>
      <xdr:colOff>419100</xdr:colOff>
      <xdr:row>23</xdr:row>
      <xdr:rowOff>506313</xdr:rowOff>
    </xdr:to>
    <xdr:sp macro="" textlink="">
      <xdr:nvSpPr>
        <xdr:cNvPr id="6418" name="TextBox 39"/>
        <xdr:cNvSpPr txBox="1"/>
      </xdr:nvSpPr>
      <xdr:spPr>
        <a:xfrm>
          <a:off x="9677400" y="12134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21</xdr:row>
      <xdr:rowOff>0</xdr:rowOff>
    </xdr:from>
    <xdr:to>
      <xdr:col>30</xdr:col>
      <xdr:colOff>419100</xdr:colOff>
      <xdr:row>21</xdr:row>
      <xdr:rowOff>506016</xdr:rowOff>
    </xdr:to>
    <xdr:sp macro="" textlink="">
      <xdr:nvSpPr>
        <xdr:cNvPr id="6419" name="TextBox 40"/>
        <xdr:cNvSpPr txBox="1"/>
      </xdr:nvSpPr>
      <xdr:spPr>
        <a:xfrm>
          <a:off x="9677400" y="108680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24</xdr:row>
      <xdr:rowOff>0</xdr:rowOff>
    </xdr:from>
    <xdr:to>
      <xdr:col>30</xdr:col>
      <xdr:colOff>419100</xdr:colOff>
      <xdr:row>24</xdr:row>
      <xdr:rowOff>496645</xdr:rowOff>
    </xdr:to>
    <xdr:sp macro="" textlink="">
      <xdr:nvSpPr>
        <xdr:cNvPr id="6420" name="TextBox 41"/>
        <xdr:cNvSpPr txBox="1"/>
      </xdr:nvSpPr>
      <xdr:spPr>
        <a:xfrm>
          <a:off x="9677400" y="1290637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25</xdr:row>
      <xdr:rowOff>0</xdr:rowOff>
    </xdr:from>
    <xdr:to>
      <xdr:col>30</xdr:col>
      <xdr:colOff>419100</xdr:colOff>
      <xdr:row>25</xdr:row>
      <xdr:rowOff>503858</xdr:rowOff>
    </xdr:to>
    <xdr:sp macro="" textlink="">
      <xdr:nvSpPr>
        <xdr:cNvPr id="6421" name="TextBox 42"/>
        <xdr:cNvSpPr txBox="1"/>
      </xdr:nvSpPr>
      <xdr:spPr>
        <a:xfrm>
          <a:off x="9677400" y="13554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26</xdr:row>
      <xdr:rowOff>0</xdr:rowOff>
    </xdr:from>
    <xdr:to>
      <xdr:col>30</xdr:col>
      <xdr:colOff>419100</xdr:colOff>
      <xdr:row>26</xdr:row>
      <xdr:rowOff>503858</xdr:rowOff>
    </xdr:to>
    <xdr:sp macro="" textlink="">
      <xdr:nvSpPr>
        <xdr:cNvPr id="6422" name="TextBox 43"/>
        <xdr:cNvSpPr txBox="1"/>
      </xdr:nvSpPr>
      <xdr:spPr>
        <a:xfrm>
          <a:off x="9677400" y="1413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27</xdr:row>
      <xdr:rowOff>0</xdr:rowOff>
    </xdr:from>
    <xdr:to>
      <xdr:col>30</xdr:col>
      <xdr:colOff>419100</xdr:colOff>
      <xdr:row>27</xdr:row>
      <xdr:rowOff>504974</xdr:rowOff>
    </xdr:to>
    <xdr:sp macro="" textlink="">
      <xdr:nvSpPr>
        <xdr:cNvPr id="6423" name="TextBox 44"/>
        <xdr:cNvSpPr txBox="1"/>
      </xdr:nvSpPr>
      <xdr:spPr>
        <a:xfrm>
          <a:off x="9677400" y="14716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47625</xdr:colOff>
      <xdr:row>3</xdr:row>
      <xdr:rowOff>95250</xdr:rowOff>
    </xdr:from>
    <xdr:ext cx="1343025" cy="381000"/>
    <xdr:pic>
      <xdr:nvPicPr>
        <xdr:cNvPr id="187317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971550"/>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18752</xdr:colOff>
      <xdr:row>28</xdr:row>
      <xdr:rowOff>162223</xdr:rowOff>
    </xdr:from>
    <xdr:to>
      <xdr:col>25</xdr:col>
      <xdr:colOff>85390</xdr:colOff>
      <xdr:row>30</xdr:row>
      <xdr:rowOff>57299</xdr:rowOff>
    </xdr:to>
    <xdr:sp macro="" textlink="" fLocksText="0">
      <xdr:nvSpPr>
        <xdr:cNvPr id="6425" name="Rounded Rectangle 23">
          <a:hlinkClick xmlns:r="http://schemas.openxmlformats.org/officeDocument/2006/relationships" r:id="rId2"/>
        </xdr:cNvPr>
        <xdr:cNvSpPr/>
      </xdr:nvSpPr>
      <xdr:spPr>
        <a:xfrm>
          <a:off x="9696450" y="154305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An chéad cheann eile</a:t>
          </a:r>
        </a:p>
      </xdr:txBody>
    </xdr:sp>
    <xdr:clientData/>
  </xdr:twoCellAnchor>
  <mc:AlternateContent xmlns:mc="http://schemas.openxmlformats.org/markup-compatibility/2006">
    <mc:Choice xmlns:a14="http://schemas.microsoft.com/office/drawing/2010/main" Requires="a14">
      <xdr:twoCellAnchor>
        <xdr:from>
          <xdr:col>2</xdr:col>
          <xdr:colOff>2876550</xdr:colOff>
          <xdr:row>3</xdr:row>
          <xdr:rowOff>95250</xdr:rowOff>
        </xdr:from>
        <xdr:to>
          <xdr:col>2</xdr:col>
          <xdr:colOff>3952875</xdr:colOff>
          <xdr:row>5</xdr:row>
          <xdr:rowOff>85725</xdr:rowOff>
        </xdr:to>
        <xdr:sp macro="" textlink="">
          <xdr:nvSpPr>
            <xdr:cNvPr id="1569003" name="Button 4331" hidden="1">
              <a:extLst>
                <a:ext uri="{63B3BB69-23CF-44E3-9099-C40C66FF867C}">
                  <a14:compatExt spid="_x0000_s1569003"/>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3</xdr:row>
          <xdr:rowOff>95250</xdr:rowOff>
        </xdr:from>
        <xdr:to>
          <xdr:col>6</xdr:col>
          <xdr:colOff>209550</xdr:colOff>
          <xdr:row>5</xdr:row>
          <xdr:rowOff>85725</xdr:rowOff>
        </xdr:to>
        <xdr:sp macro="" textlink="">
          <xdr:nvSpPr>
            <xdr:cNvPr id="1569250" name="Button 4578" hidden="1">
              <a:extLst>
                <a:ext uri="{63B3BB69-23CF-44E3-9099-C40C66FF867C}">
                  <a14:compatExt spid="_x0000_s156925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0075" cy="1495425"/>
    <xdr:pic>
      <xdr:nvPicPr>
        <xdr:cNvPr id="1873178"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77400" y="14382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409575</xdr:colOff>
      <xdr:row>9</xdr:row>
      <xdr:rowOff>503969</xdr:rowOff>
    </xdr:to>
    <xdr:sp macro="" textlink="">
      <xdr:nvSpPr>
        <xdr:cNvPr id="5828" name="TextBox 19"/>
        <xdr:cNvSpPr txBox="1"/>
      </xdr:nvSpPr>
      <xdr:spPr>
        <a:xfrm>
          <a:off x="9667875" y="33813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409575</xdr:colOff>
      <xdr:row>10</xdr:row>
      <xdr:rowOff>503969</xdr:rowOff>
    </xdr:to>
    <xdr:sp macro="" textlink="">
      <xdr:nvSpPr>
        <xdr:cNvPr id="5829" name="TextBox 20"/>
        <xdr:cNvSpPr txBox="1"/>
      </xdr:nvSpPr>
      <xdr:spPr>
        <a:xfrm>
          <a:off x="9667875" y="398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409575</xdr:colOff>
      <xdr:row>11</xdr:row>
      <xdr:rowOff>506053</xdr:rowOff>
    </xdr:to>
    <xdr:sp macro="" textlink="">
      <xdr:nvSpPr>
        <xdr:cNvPr id="5830" name="TextBox 21"/>
        <xdr:cNvSpPr txBox="1"/>
      </xdr:nvSpPr>
      <xdr:spPr>
        <a:xfrm>
          <a:off x="9667875" y="45815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506053</xdr:rowOff>
    </xdr:to>
    <xdr:sp macro="" textlink="">
      <xdr:nvSpPr>
        <xdr:cNvPr id="5831" name="TextBox 22"/>
        <xdr:cNvSpPr txBox="1"/>
      </xdr:nvSpPr>
      <xdr:spPr>
        <a:xfrm>
          <a:off x="9667875" y="5219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496682</xdr:rowOff>
    </xdr:to>
    <xdr:sp macro="" textlink="">
      <xdr:nvSpPr>
        <xdr:cNvPr id="5832" name="TextBox 23"/>
        <xdr:cNvSpPr txBox="1"/>
      </xdr:nvSpPr>
      <xdr:spPr>
        <a:xfrm>
          <a:off x="9667875" y="58578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504825</xdr:rowOff>
    </xdr:to>
    <xdr:sp macro="" textlink="">
      <xdr:nvSpPr>
        <xdr:cNvPr id="5833" name="TextBox 24"/>
        <xdr:cNvSpPr txBox="1"/>
      </xdr:nvSpPr>
      <xdr:spPr>
        <a:xfrm>
          <a:off x="9667875" y="6496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505867</xdr:rowOff>
    </xdr:to>
    <xdr:sp macro="" textlink="">
      <xdr:nvSpPr>
        <xdr:cNvPr id="5834" name="TextBox 25"/>
        <xdr:cNvSpPr txBox="1"/>
      </xdr:nvSpPr>
      <xdr:spPr>
        <a:xfrm>
          <a:off x="9667875" y="7105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503858</xdr:rowOff>
    </xdr:to>
    <xdr:sp macro="" textlink="">
      <xdr:nvSpPr>
        <xdr:cNvPr id="5835" name="TextBox 26"/>
        <xdr:cNvSpPr txBox="1"/>
      </xdr:nvSpPr>
      <xdr:spPr>
        <a:xfrm>
          <a:off x="9667875" y="7734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505197</xdr:rowOff>
    </xdr:to>
    <xdr:sp macro="" textlink="">
      <xdr:nvSpPr>
        <xdr:cNvPr id="5836" name="TextBox 27"/>
        <xdr:cNvSpPr txBox="1"/>
      </xdr:nvSpPr>
      <xdr:spPr>
        <a:xfrm>
          <a:off x="9667875" y="8439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505867</xdr:rowOff>
    </xdr:to>
    <xdr:sp macro="" textlink="">
      <xdr:nvSpPr>
        <xdr:cNvPr id="5837" name="TextBox 28"/>
        <xdr:cNvSpPr txBox="1"/>
      </xdr:nvSpPr>
      <xdr:spPr>
        <a:xfrm>
          <a:off x="9667875" y="9134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496682</xdr:rowOff>
    </xdr:to>
    <xdr:sp macro="" textlink="">
      <xdr:nvSpPr>
        <xdr:cNvPr id="5838" name="TextBox 29"/>
        <xdr:cNvSpPr txBox="1"/>
      </xdr:nvSpPr>
      <xdr:spPr>
        <a:xfrm>
          <a:off x="9667875" y="9763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506053</xdr:rowOff>
    </xdr:to>
    <xdr:sp macro="" textlink="">
      <xdr:nvSpPr>
        <xdr:cNvPr id="5839" name="TextBox 30"/>
        <xdr:cNvSpPr txBox="1"/>
      </xdr:nvSpPr>
      <xdr:spPr>
        <a:xfrm>
          <a:off x="9667875" y="10401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503858</xdr:rowOff>
    </xdr:to>
    <xdr:sp macro="" textlink="">
      <xdr:nvSpPr>
        <xdr:cNvPr id="5840" name="TextBox 31"/>
        <xdr:cNvSpPr txBox="1"/>
      </xdr:nvSpPr>
      <xdr:spPr>
        <a:xfrm>
          <a:off x="9667875" y="11039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409575</xdr:colOff>
      <xdr:row>22</xdr:row>
      <xdr:rowOff>505197</xdr:rowOff>
    </xdr:to>
    <xdr:sp macro="" textlink="">
      <xdr:nvSpPr>
        <xdr:cNvPr id="5841" name="TextBox 32"/>
        <xdr:cNvSpPr txBox="1"/>
      </xdr:nvSpPr>
      <xdr:spPr>
        <a:xfrm>
          <a:off x="9667875" y="11620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409575</xdr:colOff>
      <xdr:row>23</xdr:row>
      <xdr:rowOff>503969</xdr:rowOff>
    </xdr:to>
    <xdr:sp macro="" textlink="">
      <xdr:nvSpPr>
        <xdr:cNvPr id="5842" name="TextBox 33"/>
        <xdr:cNvSpPr txBox="1"/>
      </xdr:nvSpPr>
      <xdr:spPr>
        <a:xfrm>
          <a:off x="9667875" y="12211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409575</xdr:colOff>
      <xdr:row>24</xdr:row>
      <xdr:rowOff>496645</xdr:rowOff>
    </xdr:to>
    <xdr:sp macro="" textlink="">
      <xdr:nvSpPr>
        <xdr:cNvPr id="5843" name="TextBox 34"/>
        <xdr:cNvSpPr txBox="1"/>
      </xdr:nvSpPr>
      <xdr:spPr>
        <a:xfrm>
          <a:off x="9667875" y="12811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409575</xdr:colOff>
      <xdr:row>25</xdr:row>
      <xdr:rowOff>504527</xdr:rowOff>
    </xdr:to>
    <xdr:sp macro="" textlink="">
      <xdr:nvSpPr>
        <xdr:cNvPr id="5844" name="TextBox 35"/>
        <xdr:cNvSpPr txBox="1"/>
      </xdr:nvSpPr>
      <xdr:spPr>
        <a:xfrm>
          <a:off x="9667875" y="1345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0</xdr:col>
      <xdr:colOff>142875</xdr:colOff>
      <xdr:row>3</xdr:row>
      <xdr:rowOff>133350</xdr:rowOff>
    </xdr:from>
    <xdr:ext cx="1352550" cy="381000"/>
    <xdr:pic>
      <xdr:nvPicPr>
        <xdr:cNvPr id="1793749"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923925"/>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26</xdr:row>
      <xdr:rowOff>162223</xdr:rowOff>
    </xdr:from>
    <xdr:to>
      <xdr:col>26</xdr:col>
      <xdr:colOff>104226</xdr:colOff>
      <xdr:row>28</xdr:row>
      <xdr:rowOff>57299</xdr:rowOff>
    </xdr:to>
    <xdr:sp macro="" textlink="" fLocksText="0">
      <xdr:nvSpPr>
        <xdr:cNvPr id="5846" name="Rounded Rectangle 36">
          <a:hlinkClick xmlns:r="http://schemas.openxmlformats.org/officeDocument/2006/relationships" r:id="rId2"/>
        </xdr:cNvPr>
        <xdr:cNvSpPr/>
      </xdr:nvSpPr>
      <xdr:spPr>
        <a:xfrm>
          <a:off x="9705975" y="14192250"/>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An chéad cheann eile</a:t>
          </a:r>
        </a:p>
      </xdr:txBody>
    </xdr:sp>
    <xdr:clientData/>
  </xdr:twoCellAnchor>
  <mc:AlternateContent xmlns:mc="http://schemas.openxmlformats.org/markup-compatibility/2006">
    <mc:Choice xmlns:a14="http://schemas.microsoft.com/office/drawing/2010/main" Requires="a14">
      <xdr:twoCellAnchor>
        <xdr:from>
          <xdr:col>2</xdr:col>
          <xdr:colOff>2800350</xdr:colOff>
          <xdr:row>3</xdr:row>
          <xdr:rowOff>104775</xdr:rowOff>
        </xdr:from>
        <xdr:to>
          <xdr:col>2</xdr:col>
          <xdr:colOff>3876675</xdr:colOff>
          <xdr:row>5</xdr:row>
          <xdr:rowOff>85725</xdr:rowOff>
        </xdr:to>
        <xdr:sp macro="" textlink="">
          <xdr:nvSpPr>
            <xdr:cNvPr id="1459049" name="Button 3945" hidden="1">
              <a:extLst>
                <a:ext uri="{63B3BB69-23CF-44E3-9099-C40C66FF867C}">
                  <a14:compatExt spid="_x0000_s1459049"/>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38100</xdr:colOff>
          <xdr:row>5</xdr:row>
          <xdr:rowOff>76200</xdr:rowOff>
        </xdr:to>
        <xdr:sp macro="" textlink="">
          <xdr:nvSpPr>
            <xdr:cNvPr id="1627207" name="Button 4167" hidden="1">
              <a:extLst>
                <a:ext uri="{63B3BB69-23CF-44E3-9099-C40C66FF867C}">
                  <a14:compatExt spid="_x0000_s1627207"/>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466850"/>
    <xdr:pic>
      <xdr:nvPicPr>
        <xdr:cNvPr id="1793751" name="Picture 3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67875" y="1352550"/>
          <a:ext cx="82200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419100</xdr:colOff>
      <xdr:row>9</xdr:row>
      <xdr:rowOff>505867</xdr:rowOff>
    </xdr:to>
    <xdr:sp macro="" textlink="">
      <xdr:nvSpPr>
        <xdr:cNvPr id="14477" name="TextBox 42"/>
        <xdr:cNvSpPr txBox="1"/>
      </xdr:nvSpPr>
      <xdr:spPr>
        <a:xfrm>
          <a:off x="9791700"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419100</xdr:colOff>
      <xdr:row>16</xdr:row>
      <xdr:rowOff>503634</xdr:rowOff>
    </xdr:to>
    <xdr:sp macro="" textlink="">
      <xdr:nvSpPr>
        <xdr:cNvPr id="14478" name="TextBox 44"/>
        <xdr:cNvSpPr txBox="1"/>
      </xdr:nvSpPr>
      <xdr:spPr>
        <a:xfrm>
          <a:off x="9791700" y="8020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419100</xdr:colOff>
      <xdr:row>24</xdr:row>
      <xdr:rowOff>503858</xdr:rowOff>
    </xdr:to>
    <xdr:sp macro="" textlink="">
      <xdr:nvSpPr>
        <xdr:cNvPr id="14479" name="TextBox 45"/>
        <xdr:cNvSpPr txBox="1"/>
      </xdr:nvSpPr>
      <xdr:spPr>
        <a:xfrm>
          <a:off x="9791700" y="13954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419100</xdr:colOff>
      <xdr:row>17</xdr:row>
      <xdr:rowOff>505569</xdr:rowOff>
    </xdr:to>
    <xdr:sp macro="" textlink="">
      <xdr:nvSpPr>
        <xdr:cNvPr id="14480" name="TextBox 46"/>
        <xdr:cNvSpPr txBox="1"/>
      </xdr:nvSpPr>
      <xdr:spPr>
        <a:xfrm>
          <a:off x="9791700" y="8705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419100</xdr:colOff>
      <xdr:row>18</xdr:row>
      <xdr:rowOff>503411</xdr:rowOff>
    </xdr:to>
    <xdr:sp macro="" textlink="">
      <xdr:nvSpPr>
        <xdr:cNvPr id="14481" name="TextBox 47"/>
        <xdr:cNvSpPr txBox="1"/>
      </xdr:nvSpPr>
      <xdr:spPr>
        <a:xfrm>
          <a:off x="9791700" y="9458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419100</xdr:colOff>
      <xdr:row>19</xdr:row>
      <xdr:rowOff>503634</xdr:rowOff>
    </xdr:to>
    <xdr:sp macro="" textlink="">
      <xdr:nvSpPr>
        <xdr:cNvPr id="14482" name="TextBox 48"/>
        <xdr:cNvSpPr txBox="1"/>
      </xdr:nvSpPr>
      <xdr:spPr>
        <a:xfrm>
          <a:off x="9791700" y="102393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419100</xdr:colOff>
      <xdr:row>20</xdr:row>
      <xdr:rowOff>513927</xdr:rowOff>
    </xdr:to>
    <xdr:sp macro="" textlink="">
      <xdr:nvSpPr>
        <xdr:cNvPr id="14483" name="TextBox 49"/>
        <xdr:cNvSpPr txBox="1"/>
      </xdr:nvSpPr>
      <xdr:spPr>
        <a:xfrm>
          <a:off x="9791700" y="10925175"/>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419100</xdr:colOff>
      <xdr:row>21</xdr:row>
      <xdr:rowOff>506313</xdr:rowOff>
    </xdr:to>
    <xdr:sp macro="" textlink="">
      <xdr:nvSpPr>
        <xdr:cNvPr id="14484" name="TextBox 50"/>
        <xdr:cNvSpPr txBox="1"/>
      </xdr:nvSpPr>
      <xdr:spPr>
        <a:xfrm>
          <a:off x="9791700" y="116586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419100</xdr:colOff>
      <xdr:row>22</xdr:row>
      <xdr:rowOff>504230</xdr:rowOff>
    </xdr:to>
    <xdr:sp macro="" textlink="">
      <xdr:nvSpPr>
        <xdr:cNvPr id="14485" name="TextBox 51"/>
        <xdr:cNvSpPr txBox="1"/>
      </xdr:nvSpPr>
      <xdr:spPr>
        <a:xfrm>
          <a:off x="9791700" y="12430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419100</xdr:colOff>
      <xdr:row>23</xdr:row>
      <xdr:rowOff>503374</xdr:rowOff>
    </xdr:to>
    <xdr:sp macro="" textlink="">
      <xdr:nvSpPr>
        <xdr:cNvPr id="14486" name="TextBox 52"/>
        <xdr:cNvSpPr txBox="1"/>
      </xdr:nvSpPr>
      <xdr:spPr>
        <a:xfrm>
          <a:off x="9791700" y="13163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419100</xdr:colOff>
      <xdr:row>25</xdr:row>
      <xdr:rowOff>505197</xdr:rowOff>
    </xdr:to>
    <xdr:sp macro="" textlink="">
      <xdr:nvSpPr>
        <xdr:cNvPr id="14487" name="TextBox 53"/>
        <xdr:cNvSpPr txBox="1"/>
      </xdr:nvSpPr>
      <xdr:spPr>
        <a:xfrm>
          <a:off x="9791700" y="14658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419100</xdr:colOff>
      <xdr:row>26</xdr:row>
      <xdr:rowOff>503858</xdr:rowOff>
    </xdr:to>
    <xdr:sp macro="" textlink="">
      <xdr:nvSpPr>
        <xdr:cNvPr id="14488" name="TextBox 54"/>
        <xdr:cNvSpPr txBox="1"/>
      </xdr:nvSpPr>
      <xdr:spPr>
        <a:xfrm>
          <a:off x="9791700" y="15354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419100</xdr:colOff>
      <xdr:row>27</xdr:row>
      <xdr:rowOff>513548</xdr:rowOff>
    </xdr:to>
    <xdr:sp macro="" textlink="">
      <xdr:nvSpPr>
        <xdr:cNvPr id="14489" name="TextBox 55"/>
        <xdr:cNvSpPr txBox="1"/>
      </xdr:nvSpPr>
      <xdr:spPr>
        <a:xfrm>
          <a:off x="9791700" y="160591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419100</xdr:colOff>
      <xdr:row>28</xdr:row>
      <xdr:rowOff>504565</xdr:rowOff>
    </xdr:to>
    <xdr:sp macro="" textlink="">
      <xdr:nvSpPr>
        <xdr:cNvPr id="14490" name="TextBox 56"/>
        <xdr:cNvSpPr txBox="1"/>
      </xdr:nvSpPr>
      <xdr:spPr>
        <a:xfrm>
          <a:off x="9791700" y="167640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419100</xdr:colOff>
      <xdr:row>29</xdr:row>
      <xdr:rowOff>506164</xdr:rowOff>
    </xdr:to>
    <xdr:sp macro="" textlink="">
      <xdr:nvSpPr>
        <xdr:cNvPr id="14491" name="TextBox 57"/>
        <xdr:cNvSpPr txBox="1"/>
      </xdr:nvSpPr>
      <xdr:spPr>
        <a:xfrm>
          <a:off x="9791700" y="17440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419100</xdr:colOff>
      <xdr:row>30</xdr:row>
      <xdr:rowOff>505569</xdr:rowOff>
    </xdr:to>
    <xdr:sp macro="" textlink="">
      <xdr:nvSpPr>
        <xdr:cNvPr id="14492" name="TextBox 58"/>
        <xdr:cNvSpPr txBox="1"/>
      </xdr:nvSpPr>
      <xdr:spPr>
        <a:xfrm>
          <a:off x="9791700" y="181641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419100</xdr:colOff>
      <xdr:row>31</xdr:row>
      <xdr:rowOff>513319</xdr:rowOff>
    </xdr:to>
    <xdr:sp macro="" textlink="">
      <xdr:nvSpPr>
        <xdr:cNvPr id="14493" name="TextBox 59"/>
        <xdr:cNvSpPr txBox="1"/>
      </xdr:nvSpPr>
      <xdr:spPr>
        <a:xfrm>
          <a:off x="9791700" y="18916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419100</xdr:colOff>
      <xdr:row>32</xdr:row>
      <xdr:rowOff>505271</xdr:rowOff>
    </xdr:to>
    <xdr:sp macro="" textlink="">
      <xdr:nvSpPr>
        <xdr:cNvPr id="14494" name="TextBox 60"/>
        <xdr:cNvSpPr txBox="1"/>
      </xdr:nvSpPr>
      <xdr:spPr>
        <a:xfrm>
          <a:off x="9791700" y="19602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419100</xdr:colOff>
      <xdr:row>33</xdr:row>
      <xdr:rowOff>505197</xdr:rowOff>
    </xdr:to>
    <xdr:sp macro="" textlink="">
      <xdr:nvSpPr>
        <xdr:cNvPr id="14495" name="TextBox 61"/>
        <xdr:cNvSpPr txBox="1"/>
      </xdr:nvSpPr>
      <xdr:spPr>
        <a:xfrm>
          <a:off x="9791700" y="20269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419100</xdr:colOff>
      <xdr:row>34</xdr:row>
      <xdr:rowOff>506016</xdr:rowOff>
    </xdr:to>
    <xdr:sp macro="" textlink="">
      <xdr:nvSpPr>
        <xdr:cNvPr id="14496" name="TextBox 62"/>
        <xdr:cNvSpPr txBox="1"/>
      </xdr:nvSpPr>
      <xdr:spPr>
        <a:xfrm>
          <a:off x="9791700" y="20964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419100</xdr:colOff>
      <xdr:row>35</xdr:row>
      <xdr:rowOff>505197</xdr:rowOff>
    </xdr:to>
    <xdr:sp macro="" textlink="">
      <xdr:nvSpPr>
        <xdr:cNvPr id="14497" name="TextBox 63"/>
        <xdr:cNvSpPr txBox="1"/>
      </xdr:nvSpPr>
      <xdr:spPr>
        <a:xfrm>
          <a:off x="9791700" y="216122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419100</xdr:colOff>
      <xdr:row>36</xdr:row>
      <xdr:rowOff>505867</xdr:rowOff>
    </xdr:to>
    <xdr:sp macro="" textlink="">
      <xdr:nvSpPr>
        <xdr:cNvPr id="14498" name="TextBox 64"/>
        <xdr:cNvSpPr txBox="1"/>
      </xdr:nvSpPr>
      <xdr:spPr>
        <a:xfrm>
          <a:off x="9791700" y="22307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419100</xdr:colOff>
      <xdr:row>37</xdr:row>
      <xdr:rowOff>505458</xdr:rowOff>
    </xdr:to>
    <xdr:sp macro="" textlink="">
      <xdr:nvSpPr>
        <xdr:cNvPr id="14499" name="TextBox 65"/>
        <xdr:cNvSpPr txBox="1"/>
      </xdr:nvSpPr>
      <xdr:spPr>
        <a:xfrm>
          <a:off x="9791700" y="22936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419100</xdr:colOff>
      <xdr:row>38</xdr:row>
      <xdr:rowOff>505867</xdr:rowOff>
    </xdr:to>
    <xdr:sp macro="" textlink="">
      <xdr:nvSpPr>
        <xdr:cNvPr id="14500" name="TextBox 66"/>
        <xdr:cNvSpPr txBox="1"/>
      </xdr:nvSpPr>
      <xdr:spPr>
        <a:xfrm>
          <a:off x="9791700" y="23555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419100</xdr:colOff>
      <xdr:row>39</xdr:row>
      <xdr:rowOff>506016</xdr:rowOff>
    </xdr:to>
    <xdr:sp macro="" textlink="">
      <xdr:nvSpPr>
        <xdr:cNvPr id="14501" name="TextBox 67"/>
        <xdr:cNvSpPr txBox="1"/>
      </xdr:nvSpPr>
      <xdr:spPr>
        <a:xfrm>
          <a:off x="9791700" y="24183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419100</xdr:colOff>
      <xdr:row>40</xdr:row>
      <xdr:rowOff>504974</xdr:rowOff>
    </xdr:to>
    <xdr:sp macro="" textlink="">
      <xdr:nvSpPr>
        <xdr:cNvPr id="14502" name="TextBox 68"/>
        <xdr:cNvSpPr txBox="1"/>
      </xdr:nvSpPr>
      <xdr:spPr>
        <a:xfrm>
          <a:off x="9791700" y="24831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419100</xdr:colOff>
      <xdr:row>41</xdr:row>
      <xdr:rowOff>496389</xdr:rowOff>
    </xdr:to>
    <xdr:sp macro="" textlink="">
      <xdr:nvSpPr>
        <xdr:cNvPr id="14503" name="TextBox 69"/>
        <xdr:cNvSpPr txBox="1"/>
      </xdr:nvSpPr>
      <xdr:spPr>
        <a:xfrm>
          <a:off x="9791700" y="2557462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419100</xdr:colOff>
      <xdr:row>42</xdr:row>
      <xdr:rowOff>505867</xdr:rowOff>
    </xdr:to>
    <xdr:sp macro="" textlink="">
      <xdr:nvSpPr>
        <xdr:cNvPr id="14504" name="TextBox 70"/>
        <xdr:cNvSpPr txBox="1"/>
      </xdr:nvSpPr>
      <xdr:spPr>
        <a:xfrm>
          <a:off x="9791700" y="26231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419100</xdr:colOff>
      <xdr:row>43</xdr:row>
      <xdr:rowOff>504825</xdr:rowOff>
    </xdr:to>
    <xdr:sp macro="" textlink="">
      <xdr:nvSpPr>
        <xdr:cNvPr id="14505" name="TextBox 71"/>
        <xdr:cNvSpPr txBox="1"/>
      </xdr:nvSpPr>
      <xdr:spPr>
        <a:xfrm>
          <a:off x="9791700" y="268605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419100</xdr:colOff>
      <xdr:row>44</xdr:row>
      <xdr:rowOff>506053</xdr:rowOff>
    </xdr:to>
    <xdr:sp macro="" textlink="">
      <xdr:nvSpPr>
        <xdr:cNvPr id="14506" name="TextBox 72"/>
        <xdr:cNvSpPr txBox="1"/>
      </xdr:nvSpPr>
      <xdr:spPr>
        <a:xfrm>
          <a:off x="9791700" y="27470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419100</xdr:colOff>
      <xdr:row>45</xdr:row>
      <xdr:rowOff>505085</xdr:rowOff>
    </xdr:to>
    <xdr:sp macro="" textlink="">
      <xdr:nvSpPr>
        <xdr:cNvPr id="14507" name="TextBox 73"/>
        <xdr:cNvSpPr txBox="1"/>
      </xdr:nvSpPr>
      <xdr:spPr>
        <a:xfrm>
          <a:off x="9791700" y="28108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47</xdr:row>
      <xdr:rowOff>0</xdr:rowOff>
    </xdr:from>
    <xdr:to>
      <xdr:col>31</xdr:col>
      <xdr:colOff>419100</xdr:colOff>
      <xdr:row>47</xdr:row>
      <xdr:rowOff>505197</xdr:rowOff>
    </xdr:to>
    <xdr:sp macro="" textlink="">
      <xdr:nvSpPr>
        <xdr:cNvPr id="14508" name="TextBox 74"/>
        <xdr:cNvSpPr txBox="1"/>
      </xdr:nvSpPr>
      <xdr:spPr>
        <a:xfrm>
          <a:off x="9791700" y="294894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48</xdr:row>
      <xdr:rowOff>0</xdr:rowOff>
    </xdr:from>
    <xdr:to>
      <xdr:col>31</xdr:col>
      <xdr:colOff>419100</xdr:colOff>
      <xdr:row>48</xdr:row>
      <xdr:rowOff>506053</xdr:rowOff>
    </xdr:to>
    <xdr:sp macro="" textlink="">
      <xdr:nvSpPr>
        <xdr:cNvPr id="14509" name="TextBox 75"/>
        <xdr:cNvSpPr txBox="1"/>
      </xdr:nvSpPr>
      <xdr:spPr>
        <a:xfrm>
          <a:off x="9791700" y="30184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49</xdr:row>
      <xdr:rowOff>0</xdr:rowOff>
    </xdr:from>
    <xdr:to>
      <xdr:col>31</xdr:col>
      <xdr:colOff>419100</xdr:colOff>
      <xdr:row>49</xdr:row>
      <xdr:rowOff>506053</xdr:rowOff>
    </xdr:to>
    <xdr:sp macro="" textlink="">
      <xdr:nvSpPr>
        <xdr:cNvPr id="14510" name="TextBox 76"/>
        <xdr:cNvSpPr txBox="1"/>
      </xdr:nvSpPr>
      <xdr:spPr>
        <a:xfrm>
          <a:off x="9791700" y="30822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50</xdr:row>
      <xdr:rowOff>0</xdr:rowOff>
    </xdr:from>
    <xdr:to>
      <xdr:col>31</xdr:col>
      <xdr:colOff>419100</xdr:colOff>
      <xdr:row>50</xdr:row>
      <xdr:rowOff>505867</xdr:rowOff>
    </xdr:to>
    <xdr:sp macro="" textlink="">
      <xdr:nvSpPr>
        <xdr:cNvPr id="14511" name="TextBox 77"/>
        <xdr:cNvSpPr txBox="1"/>
      </xdr:nvSpPr>
      <xdr:spPr>
        <a:xfrm>
          <a:off x="9791700" y="31461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51</xdr:row>
      <xdr:rowOff>0</xdr:rowOff>
    </xdr:from>
    <xdr:to>
      <xdr:col>31</xdr:col>
      <xdr:colOff>419100</xdr:colOff>
      <xdr:row>51</xdr:row>
      <xdr:rowOff>505197</xdr:rowOff>
    </xdr:to>
    <xdr:sp macro="" textlink="">
      <xdr:nvSpPr>
        <xdr:cNvPr id="14512" name="TextBox 78"/>
        <xdr:cNvSpPr txBox="1"/>
      </xdr:nvSpPr>
      <xdr:spPr>
        <a:xfrm>
          <a:off x="9791700" y="32089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33500" cy="381000"/>
    <xdr:pic>
      <xdr:nvPicPr>
        <xdr:cNvPr id="1901745"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89535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9823</xdr:colOff>
      <xdr:row>60</xdr:row>
      <xdr:rowOff>190500</xdr:rowOff>
    </xdr:from>
    <xdr:to>
      <xdr:col>26</xdr:col>
      <xdr:colOff>76600</xdr:colOff>
      <xdr:row>62</xdr:row>
      <xdr:rowOff>85576</xdr:rowOff>
    </xdr:to>
    <xdr:sp macro="" textlink="" fLocksText="0">
      <xdr:nvSpPr>
        <xdr:cNvPr id="14514" name="Rounded Rectangle 41">
          <a:hlinkClick xmlns:r="http://schemas.openxmlformats.org/officeDocument/2006/relationships" r:id="rId2"/>
        </xdr:cNvPr>
        <xdr:cNvSpPr/>
      </xdr:nvSpPr>
      <xdr:spPr>
        <a:xfrm>
          <a:off x="9801225" y="382524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An chéad cheann eile</a:t>
          </a:r>
        </a:p>
      </xdr:txBody>
    </xdr:sp>
    <xdr:clientData/>
  </xdr:twoCellAnchor>
  <xdr:twoCellAnchor>
    <xdr:from>
      <xdr:col>25</xdr:col>
      <xdr:colOff>0</xdr:colOff>
      <xdr:row>10</xdr:row>
      <xdr:rowOff>0</xdr:rowOff>
    </xdr:from>
    <xdr:to>
      <xdr:col>31</xdr:col>
      <xdr:colOff>419100</xdr:colOff>
      <xdr:row>10</xdr:row>
      <xdr:rowOff>506053</xdr:rowOff>
    </xdr:to>
    <xdr:sp macro="" textlink="">
      <xdr:nvSpPr>
        <xdr:cNvPr id="14515" name="TextBox 79"/>
        <xdr:cNvSpPr txBox="1"/>
      </xdr:nvSpPr>
      <xdr:spPr>
        <a:xfrm>
          <a:off x="9791700"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419100</xdr:colOff>
      <xdr:row>15</xdr:row>
      <xdr:rowOff>506016</xdr:rowOff>
    </xdr:to>
    <xdr:sp macro="" textlink="">
      <xdr:nvSpPr>
        <xdr:cNvPr id="14516" name="TextBox 80"/>
        <xdr:cNvSpPr txBox="1"/>
      </xdr:nvSpPr>
      <xdr:spPr>
        <a:xfrm>
          <a:off x="9791700" y="7258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11</xdr:row>
      <xdr:rowOff>476250</xdr:rowOff>
    </xdr:from>
    <xdr:ext cx="180975" cy="266700"/>
    <xdr:sp macro="" textlink="">
      <xdr:nvSpPr>
        <xdr:cNvPr id="14517" name="TextBox 43"/>
        <xdr:cNvSpPr txBox="1"/>
      </xdr:nvSpPr>
      <xdr:spPr>
        <a:xfrm>
          <a:off x="11068050" y="5095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11</xdr:row>
      <xdr:rowOff>361950</xdr:rowOff>
    </xdr:from>
    <xdr:ext cx="180975" cy="266700"/>
    <xdr:sp macro="" textlink="">
      <xdr:nvSpPr>
        <xdr:cNvPr id="14518" name="TextBox 81"/>
        <xdr:cNvSpPr txBox="1"/>
      </xdr:nvSpPr>
      <xdr:spPr>
        <a:xfrm>
          <a:off x="10887075" y="4981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11</xdr:row>
      <xdr:rowOff>0</xdr:rowOff>
    </xdr:from>
    <xdr:to>
      <xdr:col>31</xdr:col>
      <xdr:colOff>409575</xdr:colOff>
      <xdr:row>11</xdr:row>
      <xdr:rowOff>505867</xdr:rowOff>
    </xdr:to>
    <xdr:sp macro="" textlink="">
      <xdr:nvSpPr>
        <xdr:cNvPr id="14519" name="TextBox 82"/>
        <xdr:cNvSpPr txBox="1"/>
      </xdr:nvSpPr>
      <xdr:spPr>
        <a:xfrm>
          <a:off x="9791700" y="4619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506016</xdr:rowOff>
    </xdr:to>
    <xdr:sp macro="" textlink="">
      <xdr:nvSpPr>
        <xdr:cNvPr id="14520" name="TextBox 83"/>
        <xdr:cNvSpPr txBox="1"/>
      </xdr:nvSpPr>
      <xdr:spPr>
        <a:xfrm>
          <a:off x="9791700" y="5248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503858</xdr:rowOff>
    </xdr:to>
    <xdr:sp macro="" textlink="">
      <xdr:nvSpPr>
        <xdr:cNvPr id="14521" name="TextBox 84"/>
        <xdr:cNvSpPr txBox="1"/>
      </xdr:nvSpPr>
      <xdr:spPr>
        <a:xfrm>
          <a:off x="9791700" y="5895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505755</xdr:rowOff>
    </xdr:to>
    <xdr:sp macro="" textlink="">
      <xdr:nvSpPr>
        <xdr:cNvPr id="14522" name="TextBox 85"/>
        <xdr:cNvSpPr txBox="1"/>
      </xdr:nvSpPr>
      <xdr:spPr>
        <a:xfrm>
          <a:off x="9791700" y="660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409575</xdr:colOff>
      <xdr:row>46</xdr:row>
      <xdr:rowOff>505271</xdr:rowOff>
    </xdr:to>
    <xdr:sp macro="" textlink="">
      <xdr:nvSpPr>
        <xdr:cNvPr id="14523" name="TextBox 86"/>
        <xdr:cNvSpPr txBox="1"/>
      </xdr:nvSpPr>
      <xdr:spPr>
        <a:xfrm>
          <a:off x="9791700" y="28822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53</xdr:row>
      <xdr:rowOff>476250</xdr:rowOff>
    </xdr:from>
    <xdr:ext cx="180975" cy="266700"/>
    <xdr:sp macro="" textlink="">
      <xdr:nvSpPr>
        <xdr:cNvPr id="14524" name="TextBox 87"/>
        <xdr:cNvSpPr txBox="1"/>
      </xdr:nvSpPr>
      <xdr:spPr>
        <a:xfrm>
          <a:off x="11068050" y="33775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53</xdr:row>
      <xdr:rowOff>361950</xdr:rowOff>
    </xdr:from>
    <xdr:ext cx="180975" cy="266700"/>
    <xdr:sp macro="" textlink="">
      <xdr:nvSpPr>
        <xdr:cNvPr id="14525" name="TextBox 88"/>
        <xdr:cNvSpPr txBox="1"/>
      </xdr:nvSpPr>
      <xdr:spPr>
        <a:xfrm>
          <a:off x="10887075" y="33661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53</xdr:row>
      <xdr:rowOff>0</xdr:rowOff>
    </xdr:from>
    <xdr:to>
      <xdr:col>31</xdr:col>
      <xdr:colOff>409575</xdr:colOff>
      <xdr:row>53</xdr:row>
      <xdr:rowOff>513092</xdr:rowOff>
    </xdr:to>
    <xdr:sp macro="" textlink="">
      <xdr:nvSpPr>
        <xdr:cNvPr id="14526" name="TextBox 89"/>
        <xdr:cNvSpPr txBox="1"/>
      </xdr:nvSpPr>
      <xdr:spPr>
        <a:xfrm>
          <a:off x="9791700" y="3329940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54</xdr:row>
      <xdr:rowOff>0</xdr:rowOff>
    </xdr:from>
    <xdr:to>
      <xdr:col>31</xdr:col>
      <xdr:colOff>409575</xdr:colOff>
      <xdr:row>54</xdr:row>
      <xdr:rowOff>505197</xdr:rowOff>
    </xdr:to>
    <xdr:sp macro="" textlink="">
      <xdr:nvSpPr>
        <xdr:cNvPr id="14527" name="TextBox 90"/>
        <xdr:cNvSpPr txBox="1"/>
      </xdr:nvSpPr>
      <xdr:spPr>
        <a:xfrm>
          <a:off x="9791700" y="34080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55</xdr:row>
      <xdr:rowOff>0</xdr:rowOff>
    </xdr:from>
    <xdr:to>
      <xdr:col>31</xdr:col>
      <xdr:colOff>409575</xdr:colOff>
      <xdr:row>55</xdr:row>
      <xdr:rowOff>505867</xdr:rowOff>
    </xdr:to>
    <xdr:sp macro="" textlink="">
      <xdr:nvSpPr>
        <xdr:cNvPr id="14528" name="TextBox 91"/>
        <xdr:cNvSpPr txBox="1"/>
      </xdr:nvSpPr>
      <xdr:spPr>
        <a:xfrm>
          <a:off x="9791700" y="34671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56</xdr:row>
      <xdr:rowOff>0</xdr:rowOff>
    </xdr:from>
    <xdr:to>
      <xdr:col>31</xdr:col>
      <xdr:colOff>409575</xdr:colOff>
      <xdr:row>56</xdr:row>
      <xdr:rowOff>504565</xdr:rowOff>
    </xdr:to>
    <xdr:sp macro="" textlink="">
      <xdr:nvSpPr>
        <xdr:cNvPr id="14529" name="TextBox 92"/>
        <xdr:cNvSpPr txBox="1"/>
      </xdr:nvSpPr>
      <xdr:spPr>
        <a:xfrm>
          <a:off x="9791700" y="35299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57</xdr:row>
      <xdr:rowOff>0</xdr:rowOff>
    </xdr:from>
    <xdr:to>
      <xdr:col>31</xdr:col>
      <xdr:colOff>409575</xdr:colOff>
      <xdr:row>57</xdr:row>
      <xdr:rowOff>505458</xdr:rowOff>
    </xdr:to>
    <xdr:sp macro="" textlink="">
      <xdr:nvSpPr>
        <xdr:cNvPr id="14530" name="TextBox 93"/>
        <xdr:cNvSpPr txBox="1"/>
      </xdr:nvSpPr>
      <xdr:spPr>
        <a:xfrm>
          <a:off x="9791700" y="35975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58</xdr:row>
      <xdr:rowOff>0</xdr:rowOff>
    </xdr:from>
    <xdr:to>
      <xdr:col>31</xdr:col>
      <xdr:colOff>409575</xdr:colOff>
      <xdr:row>58</xdr:row>
      <xdr:rowOff>505755</xdr:rowOff>
    </xdr:to>
    <xdr:sp macro="" textlink="">
      <xdr:nvSpPr>
        <xdr:cNvPr id="14531" name="TextBox 94"/>
        <xdr:cNvSpPr txBox="1"/>
      </xdr:nvSpPr>
      <xdr:spPr>
        <a:xfrm>
          <a:off x="9791700" y="36595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59</xdr:row>
      <xdr:rowOff>0</xdr:rowOff>
    </xdr:from>
    <xdr:to>
      <xdr:col>31</xdr:col>
      <xdr:colOff>409575</xdr:colOff>
      <xdr:row>59</xdr:row>
      <xdr:rowOff>506016</xdr:rowOff>
    </xdr:to>
    <xdr:sp macro="" textlink="">
      <xdr:nvSpPr>
        <xdr:cNvPr id="14532" name="TextBox 95"/>
        <xdr:cNvSpPr txBox="1"/>
      </xdr:nvSpPr>
      <xdr:spPr>
        <a:xfrm>
          <a:off x="9791700" y="37252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52</xdr:row>
      <xdr:rowOff>0</xdr:rowOff>
    </xdr:from>
    <xdr:to>
      <xdr:col>31</xdr:col>
      <xdr:colOff>409575</xdr:colOff>
      <xdr:row>52</xdr:row>
      <xdr:rowOff>505458</xdr:rowOff>
    </xdr:to>
    <xdr:sp macro="" textlink="">
      <xdr:nvSpPr>
        <xdr:cNvPr id="14533" name="TextBox 97"/>
        <xdr:cNvSpPr txBox="1"/>
      </xdr:nvSpPr>
      <xdr:spPr>
        <a:xfrm>
          <a:off x="9791700" y="32680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2762250</xdr:colOff>
          <xdr:row>3</xdr:row>
          <xdr:rowOff>114300</xdr:rowOff>
        </xdr:from>
        <xdr:to>
          <xdr:col>2</xdr:col>
          <xdr:colOff>3838575</xdr:colOff>
          <xdr:row>5</xdr:row>
          <xdr:rowOff>104775</xdr:rowOff>
        </xdr:to>
        <xdr:sp macro="" textlink="">
          <xdr:nvSpPr>
            <xdr:cNvPr id="1555262" name="Button 9022" hidden="1">
              <a:extLst>
                <a:ext uri="{63B3BB69-23CF-44E3-9099-C40C66FF867C}">
                  <a14:compatExt spid="_x0000_s1555262"/>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3</xdr:row>
          <xdr:rowOff>104775</xdr:rowOff>
        </xdr:from>
        <xdr:to>
          <xdr:col>5</xdr:col>
          <xdr:colOff>66675</xdr:colOff>
          <xdr:row>5</xdr:row>
          <xdr:rowOff>95250</xdr:rowOff>
        </xdr:to>
        <xdr:sp macro="" textlink="">
          <xdr:nvSpPr>
            <xdr:cNvPr id="1613246" name="Button 9662" hidden="1">
              <a:extLst>
                <a:ext uri="{63B3BB69-23CF-44E3-9099-C40C66FF867C}">
                  <a14:compatExt spid="_x0000_s1613246"/>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95425"/>
    <xdr:pic>
      <xdr:nvPicPr>
        <xdr:cNvPr id="1901766" name="Picture 9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791700" y="13239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504825</xdr:rowOff>
    </xdr:to>
    <xdr:sp macro="" textlink="">
      <xdr:nvSpPr>
        <xdr:cNvPr id="3640" name="TextBox 9"/>
        <xdr:cNvSpPr txBox="1"/>
      </xdr:nvSpPr>
      <xdr:spPr>
        <a:xfrm>
          <a:off x="9839325" y="3438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505867</xdr:rowOff>
    </xdr:to>
    <xdr:sp macro="" textlink="">
      <xdr:nvSpPr>
        <xdr:cNvPr id="3641" name="TextBox 10"/>
        <xdr:cNvSpPr txBox="1"/>
      </xdr:nvSpPr>
      <xdr:spPr>
        <a:xfrm>
          <a:off x="9839325" y="4648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504825</xdr:rowOff>
    </xdr:to>
    <xdr:sp macro="" textlink="">
      <xdr:nvSpPr>
        <xdr:cNvPr id="3642" name="TextBox 11"/>
        <xdr:cNvSpPr txBox="1"/>
      </xdr:nvSpPr>
      <xdr:spPr>
        <a:xfrm>
          <a:off x="9839325" y="5276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505867</xdr:rowOff>
    </xdr:to>
    <xdr:sp macro="" textlink="">
      <xdr:nvSpPr>
        <xdr:cNvPr id="3643" name="TextBox 12"/>
        <xdr:cNvSpPr txBox="1"/>
      </xdr:nvSpPr>
      <xdr:spPr>
        <a:xfrm>
          <a:off x="9839325" y="5886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505867</xdr:rowOff>
    </xdr:to>
    <xdr:sp macro="" textlink="">
      <xdr:nvSpPr>
        <xdr:cNvPr id="3644" name="TextBox 13"/>
        <xdr:cNvSpPr txBox="1"/>
      </xdr:nvSpPr>
      <xdr:spPr>
        <a:xfrm>
          <a:off x="9839325" y="651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505755</xdr:rowOff>
    </xdr:to>
    <xdr:sp macro="" textlink="">
      <xdr:nvSpPr>
        <xdr:cNvPr id="3645" name="TextBox 14"/>
        <xdr:cNvSpPr txBox="1"/>
      </xdr:nvSpPr>
      <xdr:spPr>
        <a:xfrm>
          <a:off x="9839325"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3646" name="TextBox 15"/>
        <xdr:cNvSpPr txBox="1"/>
      </xdr:nvSpPr>
      <xdr:spPr>
        <a:xfrm>
          <a:off x="9839325" y="7800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52550" cy="390525"/>
    <xdr:pic>
      <xdr:nvPicPr>
        <xdr:cNvPr id="1742399"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981075"/>
          <a:ext cx="1352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38398</xdr:colOff>
      <xdr:row>17</xdr:row>
      <xdr:rowOff>180826</xdr:rowOff>
    </xdr:from>
    <xdr:to>
      <xdr:col>25</xdr:col>
      <xdr:colOff>104226</xdr:colOff>
      <xdr:row>19</xdr:row>
      <xdr:rowOff>75902</xdr:rowOff>
    </xdr:to>
    <xdr:sp macro="" textlink="" fLocksText="0">
      <xdr:nvSpPr>
        <xdr:cNvPr id="3648" name="Rounded Rectangle 16">
          <a:hlinkClick xmlns:r="http://schemas.openxmlformats.org/officeDocument/2006/relationships" r:id="rId2"/>
        </xdr:cNvPr>
        <xdr:cNvSpPr/>
      </xdr:nvSpPr>
      <xdr:spPr>
        <a:xfrm>
          <a:off x="9877425" y="8562975"/>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An chéad cheann eile</a:t>
          </a:r>
        </a:p>
      </xdr:txBody>
    </xdr:sp>
    <xdr:clientData/>
  </xdr:twoCellAnchor>
  <xdr:twoCellAnchor>
    <xdr:from>
      <xdr:col>24</xdr:col>
      <xdr:colOff>0</xdr:colOff>
      <xdr:row>10</xdr:row>
      <xdr:rowOff>0</xdr:rowOff>
    </xdr:from>
    <xdr:to>
      <xdr:col>30</xdr:col>
      <xdr:colOff>409575</xdr:colOff>
      <xdr:row>10</xdr:row>
      <xdr:rowOff>503969</xdr:rowOff>
    </xdr:to>
    <xdr:sp macro="" textlink="">
      <xdr:nvSpPr>
        <xdr:cNvPr id="3649" name="TextBox 17"/>
        <xdr:cNvSpPr txBox="1"/>
      </xdr:nvSpPr>
      <xdr:spPr>
        <a:xfrm>
          <a:off x="9839325" y="40481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95250</xdr:rowOff>
        </xdr:from>
        <xdr:to>
          <xdr:col>2</xdr:col>
          <xdr:colOff>3895725</xdr:colOff>
          <xdr:row>5</xdr:row>
          <xdr:rowOff>85725</xdr:rowOff>
        </xdr:to>
        <xdr:sp macro="" textlink="">
          <xdr:nvSpPr>
            <xdr:cNvPr id="1434154" name="Button 2602" hidden="1">
              <a:extLst>
                <a:ext uri="{63B3BB69-23CF-44E3-9099-C40C66FF867C}">
                  <a14:compatExt spid="_x0000_s1434154"/>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95250</xdr:colOff>
          <xdr:row>5</xdr:row>
          <xdr:rowOff>76200</xdr:rowOff>
        </xdr:to>
        <xdr:sp macro="" textlink="">
          <xdr:nvSpPr>
            <xdr:cNvPr id="1434278" name="Button 2726" hidden="1">
              <a:extLst>
                <a:ext uri="{63B3BB69-23CF-44E3-9099-C40C66FF867C}">
                  <a14:compatExt spid="_x0000_s14342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6</xdr:row>
      <xdr:rowOff>0</xdr:rowOff>
    </xdr:from>
    <xdr:ext cx="8220075" cy="1504950"/>
    <xdr:pic>
      <xdr:nvPicPr>
        <xdr:cNvPr id="1742402" name="Picture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839325" y="1409700"/>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2948" name="TextBox 8"/>
        <xdr:cNvSpPr txBox="1"/>
      </xdr:nvSpPr>
      <xdr:spPr>
        <a:xfrm>
          <a:off x="9915525"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503969</xdr:rowOff>
    </xdr:to>
    <xdr:sp macro="" textlink="">
      <xdr:nvSpPr>
        <xdr:cNvPr id="2949" name="TextBox 9"/>
        <xdr:cNvSpPr txBox="1"/>
      </xdr:nvSpPr>
      <xdr:spPr>
        <a:xfrm>
          <a:off x="9915525"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503858</xdr:rowOff>
    </xdr:to>
    <xdr:sp macro="" textlink="">
      <xdr:nvSpPr>
        <xdr:cNvPr id="2950" name="TextBox 10"/>
        <xdr:cNvSpPr txBox="1"/>
      </xdr:nvSpPr>
      <xdr:spPr>
        <a:xfrm>
          <a:off x="9915525" y="4581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506053</xdr:rowOff>
    </xdr:to>
    <xdr:sp macro="" textlink="">
      <xdr:nvSpPr>
        <xdr:cNvPr id="2951" name="TextBox 11"/>
        <xdr:cNvSpPr txBox="1"/>
      </xdr:nvSpPr>
      <xdr:spPr>
        <a:xfrm>
          <a:off x="9915525" y="5162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504899</xdr:rowOff>
    </xdr:to>
    <xdr:sp macro="" textlink="">
      <xdr:nvSpPr>
        <xdr:cNvPr id="2952" name="TextBox 12"/>
        <xdr:cNvSpPr txBox="1"/>
      </xdr:nvSpPr>
      <xdr:spPr>
        <a:xfrm>
          <a:off x="9915525" y="5800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0</xdr:colOff>
      <xdr:row>3</xdr:row>
      <xdr:rowOff>133350</xdr:rowOff>
    </xdr:from>
    <xdr:ext cx="1352550" cy="381000"/>
    <xdr:pic>
      <xdr:nvPicPr>
        <xdr:cNvPr id="15420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89535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9823</xdr:colOff>
      <xdr:row>14</xdr:row>
      <xdr:rowOff>162223</xdr:rowOff>
    </xdr:from>
    <xdr:to>
      <xdr:col>25</xdr:col>
      <xdr:colOff>76600</xdr:colOff>
      <xdr:row>16</xdr:row>
      <xdr:rowOff>57299</xdr:rowOff>
    </xdr:to>
    <xdr:sp macro="" textlink="" fLocksText="0">
      <xdr:nvSpPr>
        <xdr:cNvPr id="2954" name="Rounded Rectangle 13">
          <a:hlinkClick xmlns:r="http://schemas.openxmlformats.org/officeDocument/2006/relationships" r:id="rId2"/>
        </xdr:cNvPr>
        <xdr:cNvSpPr/>
      </xdr:nvSpPr>
      <xdr:spPr>
        <a:xfrm>
          <a:off x="9925050" y="6524625"/>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An chéad cheann eile</a:t>
          </a:r>
        </a:p>
      </xdr:txBody>
    </xdr:sp>
    <xdr:clientData/>
  </xdr:twoCellAnchor>
  <mc:AlternateContent xmlns:mc="http://schemas.openxmlformats.org/markup-compatibility/2006">
    <mc:Choice xmlns:a14="http://schemas.microsoft.com/office/drawing/2010/main" Requires="a14">
      <xdr:twoCellAnchor>
        <xdr:from>
          <xdr:col>2</xdr:col>
          <xdr:colOff>2743200</xdr:colOff>
          <xdr:row>3</xdr:row>
          <xdr:rowOff>114300</xdr:rowOff>
        </xdr:from>
        <xdr:to>
          <xdr:col>2</xdr:col>
          <xdr:colOff>3819525</xdr:colOff>
          <xdr:row>5</xdr:row>
          <xdr:rowOff>104775</xdr:rowOff>
        </xdr:to>
        <xdr:sp macro="" textlink="">
          <xdr:nvSpPr>
            <xdr:cNvPr id="1541265" name="Button 2193" hidden="1">
              <a:extLst>
                <a:ext uri="{63B3BB69-23CF-44E3-9099-C40C66FF867C}">
                  <a14:compatExt spid="_x0000_s154126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3</xdr:row>
          <xdr:rowOff>104775</xdr:rowOff>
        </xdr:from>
        <xdr:to>
          <xdr:col>5</xdr:col>
          <xdr:colOff>85725</xdr:colOff>
          <xdr:row>5</xdr:row>
          <xdr:rowOff>95250</xdr:rowOff>
        </xdr:to>
        <xdr:sp macro="" textlink="">
          <xdr:nvSpPr>
            <xdr:cNvPr id="1541355" name="Button 2283" hidden="1">
              <a:extLst>
                <a:ext uri="{63B3BB69-23CF-44E3-9099-C40C66FF867C}">
                  <a14:compatExt spid="_x0000_s154135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9600" cy="1495425"/>
    <xdr:pic>
      <xdr:nvPicPr>
        <xdr:cNvPr id="1542027"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15525" y="1323975"/>
          <a:ext cx="82296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41"/>
  <sheetViews>
    <sheetView zoomScale="115" zoomScaleNormal="115" workbookViewId="0">
      <selection activeCell="D37" sqref="A37:IV37"/>
    </sheetView>
  </sheetViews>
  <sheetFormatPr defaultColWidth="11.42578125" defaultRowHeight="11.25" customHeight="1" x14ac:dyDescent="0.25"/>
  <cols>
    <col min="1" max="1" width="4.140625" style="17" customWidth="1"/>
    <col min="2" max="2" width="46.5703125" style="17" customWidth="1"/>
    <col min="3" max="3" width="6.140625" style="17" customWidth="1"/>
    <col min="4" max="4" width="56.7109375" style="17" customWidth="1"/>
    <col min="5" max="5" width="5.7109375" style="17" customWidth="1"/>
    <col min="6" max="6" width="94.7109375" style="17" customWidth="1"/>
    <col min="7" max="7" width="4.5703125" style="17" customWidth="1"/>
    <col min="8" max="8" width="18.28515625" style="17" customWidth="1"/>
    <col min="9" max="16384" width="11.42578125" style="17"/>
  </cols>
  <sheetData>
    <row r="1" spans="1:12" ht="11.25" customHeight="1" x14ac:dyDescent="0.25">
      <c r="B1" s="16" t="s">
        <v>1072</v>
      </c>
      <c r="C1" s="14"/>
      <c r="D1" s="16" t="s">
        <v>1073</v>
      </c>
      <c r="E1" s="16" t="s">
        <v>1074</v>
      </c>
      <c r="G1" s="122" t="s">
        <v>1075</v>
      </c>
      <c r="H1" s="18"/>
      <c r="I1" s="18"/>
      <c r="J1" s="18"/>
      <c r="K1" s="18"/>
      <c r="L1" s="39"/>
    </row>
    <row r="2" spans="1:12" ht="11.25" customHeight="1" x14ac:dyDescent="0.25">
      <c r="A2" s="14" t="s">
        <v>1076</v>
      </c>
      <c r="B2" s="14" t="s">
        <v>1077</v>
      </c>
      <c r="C2" s="15" t="s">
        <v>1078</v>
      </c>
      <c r="D2" s="15" t="s">
        <v>1079</v>
      </c>
      <c r="E2" s="14" t="s">
        <v>1080</v>
      </c>
      <c r="F2" s="14" t="s">
        <v>1081</v>
      </c>
      <c r="G2" s="123">
        <v>1</v>
      </c>
      <c r="L2" s="41"/>
    </row>
    <row r="3" spans="1:12" ht="11.25" customHeight="1" x14ac:dyDescent="0.25">
      <c r="A3" s="14"/>
      <c r="B3" s="14"/>
      <c r="C3" s="15"/>
      <c r="D3" s="15"/>
      <c r="E3" s="14" t="s">
        <v>1082</v>
      </c>
      <c r="F3" s="14" t="s">
        <v>1083</v>
      </c>
      <c r="G3" s="123">
        <v>1</v>
      </c>
      <c r="L3" s="41"/>
    </row>
    <row r="4" spans="1:12" ht="11.25" customHeight="1" x14ac:dyDescent="0.25">
      <c r="A4" s="14"/>
      <c r="B4" s="14"/>
      <c r="C4" s="14"/>
      <c r="D4" s="14"/>
      <c r="E4" s="14" t="s">
        <v>1084</v>
      </c>
      <c r="F4" s="14" t="s">
        <v>1085</v>
      </c>
      <c r="G4" s="123">
        <v>1</v>
      </c>
      <c r="L4" s="41"/>
    </row>
    <row r="5" spans="1:12" ht="11.25" customHeight="1" x14ac:dyDescent="0.25">
      <c r="A5" s="14"/>
      <c r="B5" s="14"/>
      <c r="C5" s="14"/>
      <c r="D5" s="14"/>
      <c r="E5" s="14" t="s">
        <v>1086</v>
      </c>
      <c r="F5" s="15" t="s">
        <v>1087</v>
      </c>
      <c r="G5" s="123">
        <v>1</v>
      </c>
    </row>
    <row r="6" spans="1:12" ht="11.25" customHeight="1" x14ac:dyDescent="0.25">
      <c r="C6" s="14"/>
      <c r="D6" s="14"/>
      <c r="G6" s="123"/>
    </row>
    <row r="7" spans="1:12" ht="11.25" customHeight="1" x14ac:dyDescent="0.25">
      <c r="A7" s="15" t="s">
        <v>1088</v>
      </c>
      <c r="B7" s="15" t="s">
        <v>1089</v>
      </c>
      <c r="C7" s="15" t="s">
        <v>1090</v>
      </c>
      <c r="D7" s="112" t="s">
        <v>1091</v>
      </c>
      <c r="E7" s="14" t="s">
        <v>1092</v>
      </c>
      <c r="F7" s="14" t="s">
        <v>1093</v>
      </c>
      <c r="G7" s="123">
        <v>1</v>
      </c>
    </row>
    <row r="8" spans="1:12" ht="11.25" customHeight="1" x14ac:dyDescent="0.25">
      <c r="B8" s="16"/>
      <c r="C8" s="31"/>
      <c r="D8" s="29"/>
      <c r="E8" s="14" t="s">
        <v>1094</v>
      </c>
      <c r="F8" s="14" t="s">
        <v>1095</v>
      </c>
      <c r="G8" s="123">
        <v>1</v>
      </c>
    </row>
    <row r="9" spans="1:12" ht="11.25" customHeight="1" x14ac:dyDescent="0.25">
      <c r="B9" s="16"/>
      <c r="C9" s="31"/>
      <c r="D9" s="29"/>
      <c r="E9" s="14" t="s">
        <v>1096</v>
      </c>
      <c r="F9" s="14" t="s">
        <v>1097</v>
      </c>
      <c r="G9" s="123">
        <v>1</v>
      </c>
    </row>
    <row r="10" spans="1:12" ht="11.25" customHeight="1" x14ac:dyDescent="0.25">
      <c r="B10" s="16"/>
      <c r="C10" s="31"/>
      <c r="D10" s="29"/>
      <c r="E10" s="14" t="s">
        <v>1098</v>
      </c>
      <c r="F10" s="14" t="s">
        <v>1099</v>
      </c>
      <c r="G10" s="123">
        <v>1</v>
      </c>
    </row>
    <row r="11" spans="1:12" ht="11.25" customHeight="1" x14ac:dyDescent="0.25">
      <c r="B11" s="16"/>
      <c r="C11" s="31"/>
      <c r="D11" s="15"/>
      <c r="E11" s="14"/>
      <c r="F11" s="14"/>
      <c r="G11" s="123"/>
    </row>
    <row r="12" spans="1:12" ht="11.25" customHeight="1" x14ac:dyDescent="0.25">
      <c r="B12" s="16"/>
      <c r="C12" s="15" t="s">
        <v>1100</v>
      </c>
      <c r="D12" s="15" t="s">
        <v>1101</v>
      </c>
      <c r="E12" s="15" t="s">
        <v>1102</v>
      </c>
      <c r="F12" s="14" t="s">
        <v>1103</v>
      </c>
      <c r="G12" s="123">
        <v>1</v>
      </c>
    </row>
    <row r="13" spans="1:12" ht="11.25" customHeight="1" x14ac:dyDescent="0.25">
      <c r="B13" s="16"/>
      <c r="E13" s="15" t="s">
        <v>1104</v>
      </c>
      <c r="F13" s="14" t="s">
        <v>1105</v>
      </c>
      <c r="G13" s="123">
        <v>1</v>
      </c>
      <c r="H13" s="14"/>
    </row>
    <row r="14" spans="1:12" ht="11.25" customHeight="1" x14ac:dyDescent="0.25">
      <c r="B14" s="16"/>
      <c r="E14" s="14"/>
      <c r="F14" s="14"/>
      <c r="G14" s="123"/>
    </row>
    <row r="15" spans="1:12" ht="11.25" customHeight="1" x14ac:dyDescent="0.25">
      <c r="A15" s="14" t="s">
        <v>1106</v>
      </c>
      <c r="B15" s="14" t="s">
        <v>1107</v>
      </c>
      <c r="C15" s="14" t="s">
        <v>1108</v>
      </c>
      <c r="D15" s="14" t="s">
        <v>1109</v>
      </c>
      <c r="E15" s="15" t="s">
        <v>1110</v>
      </c>
      <c r="F15" s="15" t="s">
        <v>1111</v>
      </c>
      <c r="G15" s="123">
        <v>1</v>
      </c>
    </row>
    <row r="16" spans="1:12" ht="11.25" customHeight="1" x14ac:dyDescent="0.25">
      <c r="B16" s="16"/>
      <c r="E16" s="15" t="s">
        <v>1112</v>
      </c>
      <c r="F16" s="14" t="s">
        <v>1113</v>
      </c>
      <c r="G16" s="123">
        <v>1</v>
      </c>
    </row>
    <row r="17" spans="1:7" ht="11.25" customHeight="1" x14ac:dyDescent="0.25">
      <c r="B17" s="16"/>
      <c r="E17" s="15" t="s">
        <v>1114</v>
      </c>
      <c r="F17" s="14" t="s">
        <v>1115</v>
      </c>
      <c r="G17" s="123">
        <v>1</v>
      </c>
    </row>
    <row r="18" spans="1:7" s="31" customFormat="1" ht="11.25" customHeight="1" x14ac:dyDescent="0.25">
      <c r="B18" s="29"/>
      <c r="C18" s="17"/>
      <c r="D18" s="14"/>
      <c r="E18" s="15" t="s">
        <v>1116</v>
      </c>
      <c r="F18" s="14" t="s">
        <v>1117</v>
      </c>
      <c r="G18" s="123">
        <v>1</v>
      </c>
    </row>
    <row r="19" spans="1:7" s="31" customFormat="1" ht="11.25" customHeight="1" x14ac:dyDescent="0.25">
      <c r="B19" s="29"/>
      <c r="C19" s="17"/>
      <c r="D19" s="14"/>
      <c r="G19" s="123"/>
    </row>
    <row r="20" spans="1:7" s="31" customFormat="1" ht="11.25" customHeight="1" x14ac:dyDescent="0.25">
      <c r="B20" s="29"/>
      <c r="C20" s="14" t="s">
        <v>1118</v>
      </c>
      <c r="D20" s="14" t="s">
        <v>1119</v>
      </c>
      <c r="E20" s="15" t="s">
        <v>1120</v>
      </c>
      <c r="F20" s="14" t="s">
        <v>1121</v>
      </c>
      <c r="G20" s="123">
        <v>1</v>
      </c>
    </row>
    <row r="21" spans="1:7" s="31" customFormat="1" ht="11.25" customHeight="1" x14ac:dyDescent="0.25">
      <c r="B21" s="29"/>
      <c r="C21" s="14"/>
      <c r="D21" s="14"/>
      <c r="E21" s="15" t="s">
        <v>1122</v>
      </c>
      <c r="F21" s="14" t="s">
        <v>1123</v>
      </c>
      <c r="G21" s="123">
        <v>1</v>
      </c>
    </row>
    <row r="22" spans="1:7" s="31" customFormat="1" ht="11.25" customHeight="1" x14ac:dyDescent="0.25">
      <c r="B22" s="29"/>
      <c r="D22" s="14"/>
      <c r="E22" s="15" t="s">
        <v>1124</v>
      </c>
      <c r="F22" s="14" t="s">
        <v>1125</v>
      </c>
      <c r="G22" s="123">
        <v>1</v>
      </c>
    </row>
    <row r="23" spans="1:7" s="31" customFormat="1" ht="11.25" customHeight="1" x14ac:dyDescent="0.25">
      <c r="B23" s="29"/>
      <c r="D23" s="14"/>
      <c r="E23" s="15" t="s">
        <v>1126</v>
      </c>
      <c r="F23" s="14" t="s">
        <v>1127</v>
      </c>
      <c r="G23" s="123">
        <v>1</v>
      </c>
    </row>
    <row r="24" spans="1:7" s="31" customFormat="1" ht="11.25" customHeight="1" x14ac:dyDescent="0.25">
      <c r="B24" s="29"/>
      <c r="D24" s="14"/>
      <c r="G24" s="123"/>
    </row>
    <row r="25" spans="1:7" ht="11.25" customHeight="1" x14ac:dyDescent="0.25">
      <c r="A25" s="14" t="s">
        <v>1128</v>
      </c>
      <c r="B25" s="14" t="s">
        <v>1129</v>
      </c>
      <c r="C25" s="14" t="s">
        <v>1130</v>
      </c>
      <c r="D25" s="14" t="s">
        <v>1131</v>
      </c>
      <c r="E25" s="14" t="s">
        <v>1132</v>
      </c>
      <c r="F25" s="14" t="s">
        <v>1133</v>
      </c>
      <c r="G25" s="123">
        <v>1</v>
      </c>
    </row>
    <row r="26" spans="1:7" ht="11.25" customHeight="1" x14ac:dyDescent="0.25">
      <c r="C26" s="14"/>
      <c r="E26" s="14" t="s">
        <v>1134</v>
      </c>
      <c r="F26" s="14" t="s">
        <v>1135</v>
      </c>
      <c r="G26" s="123">
        <v>1</v>
      </c>
    </row>
    <row r="27" spans="1:7" ht="11.25" customHeight="1" x14ac:dyDescent="0.25">
      <c r="C27" s="14"/>
      <c r="E27" s="14" t="s">
        <v>1136</v>
      </c>
      <c r="F27" s="14" t="s">
        <v>1137</v>
      </c>
      <c r="G27" s="123">
        <v>1</v>
      </c>
    </row>
    <row r="28" spans="1:7" ht="11.25" customHeight="1" x14ac:dyDescent="0.25">
      <c r="C28" s="14"/>
      <c r="E28" s="14" t="s">
        <v>1138</v>
      </c>
      <c r="F28" s="14" t="s">
        <v>1139</v>
      </c>
      <c r="G28" s="123">
        <v>1</v>
      </c>
    </row>
    <row r="29" spans="1:7" ht="11.25" customHeight="1" x14ac:dyDescent="0.25">
      <c r="C29" s="14"/>
      <c r="E29" s="14"/>
      <c r="G29" s="123"/>
    </row>
    <row r="30" spans="1:7" ht="11.25" customHeight="1" x14ac:dyDescent="0.25">
      <c r="A30" s="14" t="s">
        <v>1140</v>
      </c>
      <c r="B30" s="15" t="s">
        <v>1141</v>
      </c>
      <c r="C30" s="15" t="s">
        <v>1142</v>
      </c>
      <c r="D30" s="15" t="s">
        <v>1143</v>
      </c>
      <c r="E30" s="15" t="s">
        <v>1144</v>
      </c>
      <c r="F30" s="24" t="s">
        <v>1145</v>
      </c>
      <c r="G30" s="123">
        <v>1</v>
      </c>
    </row>
    <row r="31" spans="1:7" ht="11.25" customHeight="1" x14ac:dyDescent="0.25">
      <c r="C31" s="14"/>
      <c r="D31" s="15"/>
      <c r="E31" s="15" t="s">
        <v>1146</v>
      </c>
      <c r="F31" s="33" t="s">
        <v>1147</v>
      </c>
      <c r="G31" s="123">
        <v>1</v>
      </c>
    </row>
    <row r="32" spans="1:7" ht="11.25" customHeight="1" x14ac:dyDescent="0.25">
      <c r="C32" s="14"/>
      <c r="D32" s="14"/>
      <c r="E32" s="15" t="s">
        <v>1148</v>
      </c>
      <c r="F32" s="24" t="s">
        <v>1149</v>
      </c>
      <c r="G32" s="123">
        <v>1</v>
      </c>
    </row>
    <row r="33" spans="3:7" ht="11.25" customHeight="1" x14ac:dyDescent="0.25">
      <c r="C33" s="14"/>
      <c r="D33" s="14"/>
      <c r="E33" s="15" t="s">
        <v>1150</v>
      </c>
      <c r="F33" s="15" t="s">
        <v>1151</v>
      </c>
      <c r="G33" s="123">
        <v>1</v>
      </c>
    </row>
    <row r="34" spans="3:7" ht="11.25" customHeight="1" x14ac:dyDescent="0.25">
      <c r="C34" s="14"/>
      <c r="D34" s="14"/>
      <c r="E34" s="15" t="s">
        <v>1152</v>
      </c>
      <c r="F34" s="24" t="s">
        <v>1153</v>
      </c>
      <c r="G34" s="123">
        <v>1</v>
      </c>
    </row>
    <row r="35" spans="3:7" ht="11.25" customHeight="1" x14ac:dyDescent="0.25">
      <c r="E35" s="15" t="s">
        <v>1154</v>
      </c>
      <c r="F35" s="33" t="s">
        <v>1155</v>
      </c>
      <c r="G35" s="123">
        <v>1</v>
      </c>
    </row>
    <row r="36" spans="3:7" ht="11.25" customHeight="1" x14ac:dyDescent="0.25">
      <c r="C36" s="14"/>
      <c r="D36" s="14"/>
      <c r="E36" s="15" t="s">
        <v>1156</v>
      </c>
      <c r="F36" s="33" t="s">
        <v>1157</v>
      </c>
      <c r="G36" s="123">
        <v>1</v>
      </c>
    </row>
    <row r="37" spans="3:7" ht="11.25" customHeight="1" x14ac:dyDescent="0.25">
      <c r="C37" s="14"/>
      <c r="D37" s="14"/>
      <c r="E37" s="15" t="s">
        <v>1158</v>
      </c>
      <c r="F37" s="33" t="s">
        <v>1159</v>
      </c>
      <c r="G37" s="123">
        <v>1</v>
      </c>
    </row>
    <row r="38" spans="3:7" ht="11.25" customHeight="1" x14ac:dyDescent="0.25">
      <c r="C38" s="14"/>
      <c r="D38" s="14"/>
      <c r="E38" s="15" t="s">
        <v>1160</v>
      </c>
      <c r="F38" s="33" t="s">
        <v>1161</v>
      </c>
      <c r="G38" s="123">
        <v>1</v>
      </c>
    </row>
    <row r="39" spans="3:7" ht="11.25" customHeight="1" x14ac:dyDescent="0.25">
      <c r="C39" s="14"/>
      <c r="D39" s="14"/>
      <c r="E39" s="15" t="s">
        <v>1162</v>
      </c>
      <c r="F39" s="24" t="s">
        <v>1163</v>
      </c>
      <c r="G39" s="123">
        <v>1</v>
      </c>
    </row>
    <row r="40" spans="3:7" ht="11.25" customHeight="1" x14ac:dyDescent="0.25">
      <c r="C40" s="14"/>
      <c r="D40" s="14"/>
    </row>
    <row r="41" spans="3:7" ht="11.25" customHeight="1" x14ac:dyDescent="0.25">
      <c r="C41" s="14"/>
      <c r="D41" s="1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88555558946501"/>
  </sheetPr>
  <dimension ref="A1:AN42"/>
  <sheetViews>
    <sheetView showGridLines="0" zoomScale="90" zoomScaleNormal="90" workbookViewId="0">
      <pane ySplit="8" topLeftCell="A9" activePane="bottomLeft" state="frozen"/>
      <selection pane="bottomLeft" activeCell="AH10" sqref="AH10:AN10"/>
    </sheetView>
  </sheetViews>
  <sheetFormatPr defaultRowHeight="15" outlineLevelCol="1" x14ac:dyDescent="0.25"/>
  <cols>
    <col min="1" max="1" width="2.28515625" style="163" customWidth="1"/>
    <col min="2" max="2" width="5.140625" style="150" customWidth="1"/>
    <col min="3" max="3" width="65.85546875" style="144" customWidth="1"/>
    <col min="4" max="4" width="2.85546875" style="163" customWidth="1" outlineLevel="1"/>
    <col min="5" max="5" width="6.42578125" style="163" customWidth="1" outlineLevel="1"/>
    <col min="6" max="6" width="2" style="163" customWidth="1" outlineLevel="1"/>
    <col min="7" max="7" width="5.140625" style="163" customWidth="1" outlineLevel="1"/>
    <col min="8" max="8" width="2.5703125" style="144" customWidth="1"/>
    <col min="9" max="9" width="4.42578125" style="144" hidden="1" customWidth="1"/>
    <col min="10" max="10" width="4.42578125" style="163" hidden="1" customWidth="1"/>
    <col min="11" max="11" width="4.42578125" style="144" hidden="1" customWidth="1"/>
    <col min="12" max="13" width="4" style="144" customWidth="1"/>
    <col min="14" max="14" width="3.28515625" style="144" customWidth="1"/>
    <col min="15" max="15" width="4.42578125" style="144" customWidth="1"/>
    <col min="16" max="16" width="4.140625" style="144" customWidth="1"/>
    <col min="17" max="17" width="3.42578125" style="144" customWidth="1"/>
    <col min="18" max="18" width="3.7109375" style="144" customWidth="1"/>
    <col min="19" max="19" width="5.28515625" style="144" customWidth="1"/>
    <col min="20" max="20" width="13.28515625" style="144" customWidth="1"/>
    <col min="21" max="21" width="8.28515625" style="144" hidden="1" customWidth="1"/>
    <col min="22" max="22" width="9.5703125" style="144" hidden="1" customWidth="1"/>
    <col min="23" max="23" width="10.42578125" style="147" hidden="1" customWidth="1"/>
    <col min="24" max="24" width="8.42578125" style="144" hidden="1" customWidth="1"/>
    <col min="25" max="25" width="7.140625" style="144" customWidth="1"/>
    <col min="26" max="26" width="13.7109375" style="144" customWidth="1"/>
    <col min="27" max="27" width="19.28515625" style="144" customWidth="1"/>
    <col min="28" max="28" width="15.140625" style="144" customWidth="1"/>
    <col min="29" max="29" width="9.140625" style="144"/>
    <col min="30" max="30" width="51.7109375" style="144" customWidth="1"/>
    <col min="31" max="16384" width="9.140625" style="144"/>
  </cols>
  <sheetData>
    <row r="1" spans="1:40" ht="32.25" customHeight="1" x14ac:dyDescent="0.25">
      <c r="A1" s="345"/>
      <c r="B1" s="185"/>
      <c r="C1" s="363" t="s">
        <v>287</v>
      </c>
      <c r="D1" s="363"/>
      <c r="E1" s="363"/>
      <c r="F1" s="363"/>
      <c r="G1" s="363"/>
      <c r="H1" s="363"/>
      <c r="I1" s="363"/>
      <c r="J1" s="363"/>
      <c r="K1" s="363"/>
      <c r="L1" s="363"/>
      <c r="M1" s="363"/>
      <c r="N1" s="363"/>
      <c r="O1" s="363"/>
      <c r="P1" s="363"/>
      <c r="Q1" s="363"/>
      <c r="R1" s="363"/>
      <c r="S1" s="363"/>
      <c r="T1" s="363"/>
      <c r="U1" s="363"/>
      <c r="V1" s="363"/>
      <c r="W1" s="185"/>
      <c r="X1" s="185"/>
      <c r="Y1" s="185"/>
      <c r="AA1"/>
      <c r="AB1"/>
    </row>
    <row r="2" spans="1:40" x14ac:dyDescent="0.25">
      <c r="B2" s="186"/>
      <c r="C2" s="367" t="s">
        <v>1613</v>
      </c>
      <c r="D2" s="367"/>
      <c r="E2" s="367"/>
      <c r="F2" s="367"/>
      <c r="G2" s="367"/>
      <c r="H2" s="367"/>
      <c r="I2" s="367"/>
      <c r="J2" s="367"/>
      <c r="K2" s="367"/>
      <c r="L2" s="367"/>
      <c r="M2" s="367"/>
      <c r="N2" s="367"/>
      <c r="O2" s="367"/>
      <c r="P2" s="367"/>
      <c r="Q2" s="367"/>
      <c r="R2" s="367"/>
      <c r="S2" s="367"/>
      <c r="T2" s="367"/>
      <c r="U2" s="186"/>
      <c r="V2" s="186"/>
      <c r="W2" s="186"/>
      <c r="X2" s="186"/>
      <c r="Y2" s="186"/>
      <c r="AA2"/>
      <c r="AB2"/>
    </row>
    <row r="3" spans="1:40" x14ac:dyDescent="0.25">
      <c r="B3" s="186"/>
      <c r="C3" s="367" t="s">
        <v>1614</v>
      </c>
      <c r="D3" s="367"/>
      <c r="E3" s="367"/>
      <c r="F3" s="367"/>
      <c r="G3" s="367"/>
      <c r="H3" s="367"/>
      <c r="I3" s="367"/>
      <c r="J3" s="367"/>
      <c r="K3" s="367"/>
      <c r="L3" s="367"/>
      <c r="M3" s="367"/>
      <c r="N3" s="367"/>
      <c r="O3" s="367"/>
      <c r="P3" s="367"/>
      <c r="Q3" s="367"/>
      <c r="R3" s="367"/>
      <c r="S3" s="367"/>
      <c r="T3" s="367"/>
      <c r="U3" s="367"/>
      <c r="V3" s="367"/>
      <c r="W3" s="186"/>
      <c r="X3" s="186"/>
      <c r="Y3" s="186"/>
      <c r="AA3"/>
      <c r="AB3"/>
    </row>
    <row r="4" spans="1:40" x14ac:dyDescent="0.25">
      <c r="B4" s="151"/>
      <c r="C4" s="143"/>
      <c r="D4" s="162"/>
      <c r="E4" s="162"/>
      <c r="F4" s="162"/>
      <c r="G4" s="162"/>
      <c r="H4" s="143"/>
      <c r="I4" s="143"/>
      <c r="J4" s="162"/>
      <c r="K4" s="143"/>
      <c r="L4" s="143"/>
      <c r="M4" s="143"/>
      <c r="N4" s="143"/>
      <c r="O4" s="143"/>
      <c r="P4" s="143"/>
      <c r="Q4" s="143"/>
      <c r="R4" s="143"/>
      <c r="S4" s="143"/>
      <c r="T4" s="143"/>
      <c r="U4" s="143"/>
      <c r="V4" s="143"/>
      <c r="W4" s="146"/>
      <c r="X4" s="143"/>
      <c r="Y4" s="143"/>
      <c r="AA4"/>
      <c r="AB4"/>
    </row>
    <row r="5" spans="1:40" s="166" customFormat="1" ht="14.25" customHeight="1" x14ac:dyDescent="0.25">
      <c r="B5" s="187"/>
      <c r="C5" s="302"/>
      <c r="D5" s="302"/>
      <c r="E5" s="302"/>
      <c r="F5" s="302"/>
      <c r="G5" s="302"/>
      <c r="H5" s="302"/>
      <c r="I5" s="302"/>
      <c r="J5" s="366"/>
      <c r="K5" s="366"/>
      <c r="L5" s="366"/>
      <c r="M5" s="366"/>
      <c r="N5" s="366"/>
      <c r="O5" s="366"/>
      <c r="P5" s="366"/>
      <c r="Q5" s="366"/>
      <c r="R5" s="366"/>
      <c r="S5" s="366"/>
      <c r="T5" s="366"/>
      <c r="U5" s="366"/>
      <c r="V5" s="366"/>
      <c r="W5" s="366"/>
      <c r="X5" s="366"/>
      <c r="Y5" s="366"/>
      <c r="Z5" s="366"/>
      <c r="AA5" s="366"/>
      <c r="AB5" s="366"/>
    </row>
    <row r="6" spans="1:40" s="166" customFormat="1" x14ac:dyDescent="0.25">
      <c r="B6" s="167"/>
      <c r="C6" s="453"/>
      <c r="D6" s="453"/>
      <c r="E6" s="453"/>
      <c r="F6" s="453"/>
      <c r="G6" s="453"/>
      <c r="H6" s="453"/>
      <c r="I6" s="453"/>
      <c r="J6" s="453"/>
      <c r="K6" s="453"/>
      <c r="L6" s="453"/>
      <c r="M6" s="453"/>
      <c r="N6" s="453"/>
      <c r="O6" s="453"/>
      <c r="P6" s="453"/>
      <c r="Q6" s="453"/>
      <c r="R6" s="453"/>
      <c r="S6" s="453"/>
      <c r="T6" s="453"/>
      <c r="U6" s="167"/>
      <c r="V6" s="167"/>
      <c r="W6" s="167"/>
      <c r="X6" s="167"/>
      <c r="Y6" s="167"/>
    </row>
    <row r="7" spans="1:40" s="166" customFormat="1" ht="37.5" customHeight="1" x14ac:dyDescent="0.25">
      <c r="B7" s="181"/>
      <c r="C7" s="356" t="s">
        <v>288</v>
      </c>
      <c r="D7" s="341"/>
      <c r="E7" s="359" t="s">
        <v>289</v>
      </c>
      <c r="F7" s="339"/>
      <c r="G7" s="359" t="s">
        <v>290</v>
      </c>
      <c r="H7" s="168"/>
      <c r="I7" s="169"/>
      <c r="J7" s="361" t="s">
        <v>1694</v>
      </c>
      <c r="K7" s="362"/>
      <c r="L7" s="362"/>
      <c r="M7" s="362"/>
      <c r="N7" s="362"/>
      <c r="O7" s="362"/>
      <c r="P7" s="362"/>
      <c r="Q7" s="362"/>
      <c r="R7" s="362"/>
      <c r="S7" s="169"/>
      <c r="T7" s="360" t="s">
        <v>291</v>
      </c>
      <c r="U7" s="360"/>
      <c r="V7" s="360"/>
      <c r="W7" s="170"/>
      <c r="X7" s="170"/>
      <c r="Y7" s="170"/>
      <c r="Z7" s="170"/>
      <c r="AH7" s="356" t="s">
        <v>292</v>
      </c>
      <c r="AI7" s="356"/>
      <c r="AJ7" s="356"/>
      <c r="AK7" s="356"/>
      <c r="AL7" s="356"/>
      <c r="AM7" s="356"/>
      <c r="AN7" s="356"/>
    </row>
    <row r="8" spans="1:40" s="166" customFormat="1" ht="80.25" customHeight="1" x14ac:dyDescent="0.25">
      <c r="B8" s="181"/>
      <c r="C8" s="356"/>
      <c r="D8" s="341"/>
      <c r="E8" s="359"/>
      <c r="F8" s="340"/>
      <c r="G8" s="359"/>
      <c r="H8" s="168"/>
      <c r="J8" s="172" t="s">
        <v>345</v>
      </c>
      <c r="K8" s="172" t="s">
        <v>346</v>
      </c>
      <c r="L8" s="192">
        <v>0</v>
      </c>
      <c r="M8" s="192">
        <v>0.2</v>
      </c>
      <c r="N8" s="192">
        <v>0.4</v>
      </c>
      <c r="O8" s="192">
        <v>0.6</v>
      </c>
      <c r="P8" s="192">
        <v>0.8</v>
      </c>
      <c r="Q8" s="192">
        <v>1</v>
      </c>
      <c r="R8" s="193" t="s">
        <v>293</v>
      </c>
      <c r="T8" s="174"/>
      <c r="U8" s="174" t="s">
        <v>347</v>
      </c>
      <c r="V8" s="173" t="s">
        <v>348</v>
      </c>
      <c r="W8" s="171"/>
      <c r="Y8" s="171"/>
      <c r="AH8" s="356"/>
      <c r="AI8" s="356"/>
      <c r="AJ8" s="356"/>
      <c r="AK8" s="356"/>
      <c r="AL8" s="356"/>
      <c r="AM8" s="356"/>
      <c r="AN8" s="356"/>
    </row>
    <row r="9" spans="1:40" ht="42" customHeight="1" x14ac:dyDescent="0.25">
      <c r="H9" s="139"/>
      <c r="K9" s="45"/>
      <c r="L9" s="45"/>
      <c r="M9" s="45"/>
      <c r="N9" s="45"/>
      <c r="O9" s="45"/>
      <c r="P9" s="46"/>
      <c r="Q9" s="129"/>
      <c r="R9" s="130"/>
      <c r="T9" s="47"/>
      <c r="U9" s="47"/>
      <c r="V9" s="46"/>
      <c r="W9" s="144" t="s">
        <v>349</v>
      </c>
      <c r="X9" s="144" t="s">
        <v>350</v>
      </c>
      <c r="Z9" s="131" t="s">
        <v>294</v>
      </c>
      <c r="AH9" s="358"/>
      <c r="AI9" s="358"/>
      <c r="AJ9" s="358"/>
      <c r="AK9" s="358"/>
      <c r="AL9" s="358"/>
      <c r="AM9" s="358"/>
      <c r="AN9" s="358"/>
    </row>
    <row r="10" spans="1:40" ht="61.5" customHeight="1" x14ac:dyDescent="0.25">
      <c r="B10" s="301">
        <v>1</v>
      </c>
      <c r="C10" s="154" t="s">
        <v>295</v>
      </c>
      <c r="D10" s="189"/>
      <c r="E10" s="279" t="s">
        <v>296</v>
      </c>
      <c r="F10" s="189"/>
      <c r="G10" s="202"/>
      <c r="H10" s="139"/>
      <c r="I10" s="148"/>
      <c r="J10" s="137">
        <f>SUM(L10:Q10)</f>
        <v>0</v>
      </c>
      <c r="K10" s="137">
        <f>SUM(L10:Q10)</f>
        <v>0</v>
      </c>
      <c r="L10" s="135"/>
      <c r="M10" s="135"/>
      <c r="N10" s="135"/>
      <c r="O10" s="135"/>
      <c r="P10" s="136"/>
      <c r="Q10" s="197"/>
      <c r="R10" s="136"/>
      <c r="T10" s="138" t="str">
        <f>IF(SUM(L10:Q10)=1,((L10*0)+(M10*20)+(N10*40)+(O10*60)+(P10*80)+(Q10*100)),"")</f>
        <v/>
      </c>
      <c r="U10" s="160" t="e">
        <f>1/$J$28</f>
        <v>#DIV/0!</v>
      </c>
      <c r="V10" s="140" t="e">
        <f t="shared" ref="V10" si="0">1/$K$28</f>
        <v>#DIV/0!</v>
      </c>
      <c r="W10" s="152" t="e">
        <f>IF(R10=1,0,T10*U10)</f>
        <v>#VALUE!</v>
      </c>
      <c r="X10" s="48" t="e">
        <f>IF(R10=1,0,T10*V10)</f>
        <v>#VALUE!</v>
      </c>
      <c r="Y10" s="147"/>
      <c r="Z10" s="355"/>
      <c r="AA10" s="355"/>
      <c r="AH10" s="358" t="s">
        <v>1615</v>
      </c>
      <c r="AI10" s="358"/>
      <c r="AJ10" s="358"/>
      <c r="AK10" s="358"/>
      <c r="AL10" s="358"/>
      <c r="AM10" s="358"/>
      <c r="AN10" s="358"/>
    </row>
    <row r="11" spans="1:40" ht="47.25" customHeight="1" x14ac:dyDescent="0.25">
      <c r="B11" s="301">
        <v>2</v>
      </c>
      <c r="C11" s="154" t="s">
        <v>297</v>
      </c>
      <c r="D11" s="189"/>
      <c r="E11" s="279" t="s">
        <v>298</v>
      </c>
      <c r="F11" s="189"/>
      <c r="G11" s="202"/>
      <c r="H11" s="139"/>
      <c r="I11" s="148"/>
      <c r="J11" s="137">
        <f>SUM(L11:Q11)</f>
        <v>0</v>
      </c>
      <c r="K11" s="137">
        <f t="shared" ref="K11" si="1">SUM(L11:Q11)</f>
        <v>0</v>
      </c>
      <c r="L11" s="135"/>
      <c r="M11" s="135"/>
      <c r="N11" s="135"/>
      <c r="O11" s="135"/>
      <c r="P11" s="136"/>
      <c r="Q11" s="135"/>
      <c r="R11" s="136"/>
      <c r="T11" s="138" t="str">
        <f t="shared" ref="T11" si="2">IF(SUM(L11:Q11)=1,((L11*0)+(M11*20)+(N11*40)+(O11*60)+(P11*80)+(Q11*100)),"")</f>
        <v/>
      </c>
      <c r="U11" s="160" t="e">
        <f>1/$J$28</f>
        <v>#DIV/0!</v>
      </c>
      <c r="V11" s="140" t="e">
        <f t="shared" ref="V11" si="3">1/$K$28</f>
        <v>#DIV/0!</v>
      </c>
      <c r="W11" s="152" t="e">
        <f>IF(R11=1,0,T11*U11)</f>
        <v>#VALUE!</v>
      </c>
      <c r="X11" s="48" t="e">
        <f t="shared" ref="X11" si="4">IF(R11=1,0,T11*V11)</f>
        <v>#VALUE!</v>
      </c>
      <c r="Z11" s="355"/>
      <c r="AA11" s="355"/>
      <c r="AH11" s="358" t="s">
        <v>1616</v>
      </c>
      <c r="AI11" s="358"/>
      <c r="AJ11" s="358"/>
      <c r="AK11" s="358"/>
      <c r="AL11" s="358"/>
      <c r="AM11" s="358"/>
      <c r="AN11" s="358"/>
    </row>
    <row r="12" spans="1:40" ht="50.25" customHeight="1" x14ac:dyDescent="0.25">
      <c r="B12" s="301" t="s">
        <v>299</v>
      </c>
      <c r="C12" s="155" t="s">
        <v>300</v>
      </c>
      <c r="D12" s="189"/>
      <c r="E12" s="279" t="s">
        <v>301</v>
      </c>
      <c r="F12" s="189"/>
      <c r="G12" s="202"/>
      <c r="H12" s="132"/>
      <c r="I12" s="148"/>
      <c r="J12" s="165"/>
      <c r="K12" s="137">
        <f t="shared" ref="K12" si="5">SUM(L12:Q12)</f>
        <v>0</v>
      </c>
      <c r="L12" s="135"/>
      <c r="M12" s="135"/>
      <c r="N12" s="135"/>
      <c r="O12" s="135"/>
      <c r="P12" s="136"/>
      <c r="Q12" s="135"/>
      <c r="R12" s="136"/>
      <c r="T12" s="138" t="str">
        <f t="shared" ref="T12" si="6">IF(SUM(L12:Q12)=1,((L12*0)+(M12*20)+(N12*40)+(O12*60)+(P12*80)+(Q12*100)),"")</f>
        <v/>
      </c>
      <c r="U12" s="160"/>
      <c r="V12" s="140" t="e">
        <f t="shared" ref="V12:V26" si="7">1/$K$28</f>
        <v>#DIV/0!</v>
      </c>
      <c r="W12" s="152"/>
      <c r="X12" s="48" t="e">
        <f t="shared" ref="X12" si="8">IF(R12=1,0,T12*V12)</f>
        <v>#VALUE!</v>
      </c>
      <c r="Z12" s="355"/>
      <c r="AA12" s="355"/>
      <c r="AH12" s="358" t="s">
        <v>1617</v>
      </c>
      <c r="AI12" s="358"/>
      <c r="AJ12" s="358"/>
      <c r="AK12" s="358"/>
      <c r="AL12" s="358"/>
      <c r="AM12" s="358"/>
      <c r="AN12" s="358"/>
    </row>
    <row r="13" spans="1:40" ht="50.25" customHeight="1" x14ac:dyDescent="0.25">
      <c r="B13" s="301" t="s">
        <v>302</v>
      </c>
      <c r="C13" s="156" t="s">
        <v>303</v>
      </c>
      <c r="D13" s="189"/>
      <c r="E13" s="279" t="s">
        <v>304</v>
      </c>
      <c r="F13" s="189"/>
      <c r="G13" s="202"/>
      <c r="H13" s="139"/>
      <c r="I13" s="148"/>
      <c r="J13" s="165"/>
      <c r="K13" s="137">
        <f t="shared" ref="K13:K26" si="9">SUM(L13:Q13)</f>
        <v>0</v>
      </c>
      <c r="L13" s="135"/>
      <c r="M13" s="135"/>
      <c r="N13" s="135"/>
      <c r="O13" s="135"/>
      <c r="P13" s="136"/>
      <c r="Q13" s="135"/>
      <c r="R13" s="136"/>
      <c r="T13" s="138" t="str">
        <f t="shared" ref="T13:T26" si="10">IF(SUM(L13:Q13)=1,((L13*0)+(M13*20)+(N13*40)+(O13*60)+(P13*80)+(Q13*100)),"")</f>
        <v/>
      </c>
      <c r="U13" s="160"/>
      <c r="V13" s="140" t="e">
        <f t="shared" si="7"/>
        <v>#DIV/0!</v>
      </c>
      <c r="W13" s="152"/>
      <c r="X13" s="48" t="e">
        <f t="shared" ref="X13:X26" si="11">IF(R13=1,0,T13*V13)</f>
        <v>#VALUE!</v>
      </c>
      <c r="Z13" s="355"/>
      <c r="AA13" s="355"/>
      <c r="AH13" s="358" t="s">
        <v>1618</v>
      </c>
      <c r="AI13" s="358"/>
      <c r="AJ13" s="358"/>
      <c r="AK13" s="358"/>
      <c r="AL13" s="358"/>
      <c r="AM13" s="358"/>
      <c r="AN13" s="358"/>
    </row>
    <row r="14" spans="1:40" ht="50.25" customHeight="1" x14ac:dyDescent="0.25">
      <c r="B14" s="301" t="s">
        <v>305</v>
      </c>
      <c r="C14" s="175" t="s">
        <v>306</v>
      </c>
      <c r="D14" s="195"/>
      <c r="E14" s="279" t="s">
        <v>307</v>
      </c>
      <c r="F14" s="195"/>
      <c r="G14" s="203"/>
      <c r="H14" s="128"/>
      <c r="I14" s="148"/>
      <c r="J14" s="165"/>
      <c r="K14" s="137">
        <f t="shared" si="9"/>
        <v>0</v>
      </c>
      <c r="L14" s="135"/>
      <c r="M14" s="135"/>
      <c r="N14" s="135"/>
      <c r="O14" s="135"/>
      <c r="P14" s="136"/>
      <c r="Q14" s="135"/>
      <c r="R14" s="136"/>
      <c r="T14" s="138" t="str">
        <f t="shared" si="10"/>
        <v/>
      </c>
      <c r="U14" s="160"/>
      <c r="V14" s="140" t="e">
        <f t="shared" si="7"/>
        <v>#DIV/0!</v>
      </c>
      <c r="W14" s="152"/>
      <c r="X14" s="48" t="e">
        <f t="shared" si="11"/>
        <v>#VALUE!</v>
      </c>
      <c r="Z14" s="355"/>
      <c r="AA14" s="355"/>
      <c r="AH14" s="358" t="s">
        <v>1619</v>
      </c>
      <c r="AI14" s="358"/>
      <c r="AJ14" s="358"/>
      <c r="AK14" s="358"/>
      <c r="AL14" s="358"/>
      <c r="AM14" s="358"/>
      <c r="AN14" s="358"/>
    </row>
    <row r="15" spans="1:40" ht="48" customHeight="1" x14ac:dyDescent="0.25">
      <c r="B15" s="301" t="s">
        <v>308</v>
      </c>
      <c r="C15" s="156" t="s">
        <v>309</v>
      </c>
      <c r="D15" s="189"/>
      <c r="E15" s="279" t="s">
        <v>310</v>
      </c>
      <c r="F15" s="189"/>
      <c r="G15" s="202"/>
      <c r="H15" s="128"/>
      <c r="I15" s="148"/>
      <c r="J15" s="165"/>
      <c r="K15" s="137">
        <f t="shared" si="9"/>
        <v>0</v>
      </c>
      <c r="L15" s="135"/>
      <c r="M15" s="135"/>
      <c r="N15" s="135"/>
      <c r="O15" s="135"/>
      <c r="P15" s="136"/>
      <c r="Q15" s="135"/>
      <c r="R15" s="136"/>
      <c r="T15" s="138" t="str">
        <f t="shared" si="10"/>
        <v/>
      </c>
      <c r="U15" s="160"/>
      <c r="V15" s="140" t="e">
        <f t="shared" si="7"/>
        <v>#DIV/0!</v>
      </c>
      <c r="W15" s="152"/>
      <c r="X15" s="48" t="e">
        <f t="shared" si="11"/>
        <v>#VALUE!</v>
      </c>
      <c r="Z15" s="355"/>
      <c r="AA15" s="355"/>
      <c r="AH15" s="358" t="s">
        <v>1620</v>
      </c>
      <c r="AI15" s="358"/>
      <c r="AJ15" s="358"/>
      <c r="AK15" s="358"/>
      <c r="AL15" s="358"/>
      <c r="AM15" s="358"/>
      <c r="AN15" s="358"/>
    </row>
    <row r="16" spans="1:40" ht="49.5" customHeight="1" x14ac:dyDescent="0.25">
      <c r="B16" s="301" t="s">
        <v>311</v>
      </c>
      <c r="C16" s="156" t="s">
        <v>312</v>
      </c>
      <c r="D16" s="189"/>
      <c r="E16" s="279" t="s">
        <v>313</v>
      </c>
      <c r="F16" s="189"/>
      <c r="G16" s="202"/>
      <c r="H16" s="128"/>
      <c r="I16" s="148"/>
      <c r="J16" s="165"/>
      <c r="K16" s="137">
        <f t="shared" si="9"/>
        <v>0</v>
      </c>
      <c r="L16" s="135"/>
      <c r="M16" s="135"/>
      <c r="N16" s="135"/>
      <c r="O16" s="135"/>
      <c r="P16" s="136"/>
      <c r="Q16" s="135"/>
      <c r="R16" s="136"/>
      <c r="T16" s="138" t="str">
        <f t="shared" si="10"/>
        <v/>
      </c>
      <c r="U16" s="160"/>
      <c r="V16" s="140" t="e">
        <f t="shared" si="7"/>
        <v>#DIV/0!</v>
      </c>
      <c r="W16" s="152"/>
      <c r="X16" s="48" t="e">
        <f t="shared" si="11"/>
        <v>#VALUE!</v>
      </c>
      <c r="Z16" s="355"/>
      <c r="AA16" s="355"/>
      <c r="AH16" s="358" t="s">
        <v>1621</v>
      </c>
      <c r="AI16" s="358"/>
      <c r="AJ16" s="358"/>
      <c r="AK16" s="358"/>
      <c r="AL16" s="358"/>
      <c r="AM16" s="358"/>
      <c r="AN16" s="358"/>
    </row>
    <row r="17" spans="1:40" ht="55.5" customHeight="1" x14ac:dyDescent="0.25">
      <c r="B17" s="301" t="s">
        <v>314</v>
      </c>
      <c r="C17" s="156" t="s">
        <v>315</v>
      </c>
      <c r="D17" s="189"/>
      <c r="E17" s="279" t="s">
        <v>316</v>
      </c>
      <c r="F17" s="189"/>
      <c r="G17" s="202"/>
      <c r="H17" s="128"/>
      <c r="I17" s="148"/>
      <c r="J17" s="165"/>
      <c r="K17" s="137">
        <f t="shared" si="9"/>
        <v>0</v>
      </c>
      <c r="L17" s="135"/>
      <c r="M17" s="135"/>
      <c r="N17" s="135"/>
      <c r="O17" s="135"/>
      <c r="P17" s="136"/>
      <c r="Q17" s="135"/>
      <c r="R17" s="136"/>
      <c r="T17" s="138" t="str">
        <f t="shared" si="10"/>
        <v/>
      </c>
      <c r="U17" s="160"/>
      <c r="V17" s="140" t="e">
        <f t="shared" si="7"/>
        <v>#DIV/0!</v>
      </c>
      <c r="W17" s="152"/>
      <c r="X17" s="48" t="e">
        <f t="shared" si="11"/>
        <v>#VALUE!</v>
      </c>
      <c r="Z17" s="355"/>
      <c r="AA17" s="355"/>
      <c r="AH17" s="358" t="s">
        <v>1622</v>
      </c>
      <c r="AI17" s="358"/>
      <c r="AJ17" s="358"/>
      <c r="AK17" s="358"/>
      <c r="AL17" s="358"/>
      <c r="AM17" s="358"/>
      <c r="AN17" s="358"/>
    </row>
    <row r="18" spans="1:40" ht="70.5" customHeight="1" x14ac:dyDescent="0.25">
      <c r="B18" s="301" t="s">
        <v>317</v>
      </c>
      <c r="C18" s="157" t="s">
        <v>318</v>
      </c>
      <c r="D18" s="189"/>
      <c r="E18" s="279" t="s">
        <v>319</v>
      </c>
      <c r="F18" s="189"/>
      <c r="G18" s="202"/>
      <c r="H18" s="128"/>
      <c r="I18" s="148"/>
      <c r="J18" s="165"/>
      <c r="K18" s="137">
        <f t="shared" si="9"/>
        <v>0</v>
      </c>
      <c r="L18" s="135"/>
      <c r="M18" s="135"/>
      <c r="N18" s="135"/>
      <c r="O18" s="135"/>
      <c r="P18" s="136"/>
      <c r="Q18" s="135"/>
      <c r="R18" s="136"/>
      <c r="T18" s="138" t="str">
        <f t="shared" si="10"/>
        <v/>
      </c>
      <c r="U18" s="160"/>
      <c r="V18" s="140" t="e">
        <f t="shared" si="7"/>
        <v>#DIV/0!</v>
      </c>
      <c r="W18" s="152"/>
      <c r="X18" s="48" t="e">
        <f t="shared" si="11"/>
        <v>#VALUE!</v>
      </c>
      <c r="Z18" s="355"/>
      <c r="AA18" s="355"/>
      <c r="AH18" s="358" t="s">
        <v>1623</v>
      </c>
      <c r="AI18" s="358"/>
      <c r="AJ18" s="358"/>
      <c r="AK18" s="358"/>
      <c r="AL18" s="358"/>
      <c r="AM18" s="358"/>
      <c r="AN18" s="358"/>
    </row>
    <row r="19" spans="1:40" ht="49.5" customHeight="1" x14ac:dyDescent="0.25">
      <c r="B19" s="301">
        <v>3</v>
      </c>
      <c r="C19" s="154" t="s">
        <v>320</v>
      </c>
      <c r="D19" s="189"/>
      <c r="E19" s="279" t="s">
        <v>321</v>
      </c>
      <c r="F19" s="189"/>
      <c r="G19" s="202"/>
      <c r="H19" s="128"/>
      <c r="I19" s="148"/>
      <c r="J19" s="137">
        <f>SUM(L19:Q19)</f>
        <v>0</v>
      </c>
      <c r="K19" s="137">
        <f t="shared" si="9"/>
        <v>0</v>
      </c>
      <c r="L19" s="135"/>
      <c r="M19" s="135"/>
      <c r="N19" s="135"/>
      <c r="O19" s="135"/>
      <c r="P19" s="136"/>
      <c r="Q19" s="135"/>
      <c r="R19" s="136"/>
      <c r="T19" s="138" t="str">
        <f t="shared" si="10"/>
        <v/>
      </c>
      <c r="U19" s="160" t="e">
        <f>1/$J$28</f>
        <v>#DIV/0!</v>
      </c>
      <c r="V19" s="140" t="e">
        <f t="shared" si="7"/>
        <v>#DIV/0!</v>
      </c>
      <c r="W19" s="152" t="e">
        <f>IF(R19=1,0,T19*U19)</f>
        <v>#VALUE!</v>
      </c>
      <c r="X19" s="48" t="e">
        <f t="shared" si="11"/>
        <v>#VALUE!</v>
      </c>
      <c r="Z19" s="355"/>
      <c r="AA19" s="355"/>
      <c r="AH19" s="358" t="s">
        <v>1624</v>
      </c>
      <c r="AI19" s="358"/>
      <c r="AJ19" s="358"/>
      <c r="AK19" s="358"/>
      <c r="AL19" s="358"/>
      <c r="AM19" s="358"/>
      <c r="AN19" s="358"/>
    </row>
    <row r="20" spans="1:40" s="163" customFormat="1" ht="50.25" customHeight="1" x14ac:dyDescent="0.25">
      <c r="B20" s="301" t="s">
        <v>322</v>
      </c>
      <c r="C20" s="155" t="s">
        <v>323</v>
      </c>
      <c r="D20" s="189"/>
      <c r="E20" s="279" t="s">
        <v>324</v>
      </c>
      <c r="F20" s="189"/>
      <c r="G20" s="189"/>
      <c r="H20" s="128"/>
      <c r="I20" s="165"/>
      <c r="J20" s="165"/>
      <c r="K20" s="137">
        <f t="shared" si="9"/>
        <v>0</v>
      </c>
      <c r="L20" s="135"/>
      <c r="M20" s="135"/>
      <c r="N20" s="135"/>
      <c r="O20" s="135"/>
      <c r="P20" s="136"/>
      <c r="Q20" s="135"/>
      <c r="R20" s="136"/>
      <c r="T20" s="138" t="str">
        <f t="shared" si="10"/>
        <v/>
      </c>
      <c r="U20" s="160"/>
      <c r="V20" s="140" t="e">
        <f t="shared" si="7"/>
        <v>#DIV/0!</v>
      </c>
      <c r="W20" s="152"/>
      <c r="X20" s="48" t="e">
        <f t="shared" si="11"/>
        <v>#VALUE!</v>
      </c>
      <c r="Z20" s="355"/>
      <c r="AA20" s="355"/>
      <c r="AH20" s="358" t="s">
        <v>1625</v>
      </c>
      <c r="AI20" s="358"/>
      <c r="AJ20" s="358"/>
      <c r="AK20" s="358"/>
      <c r="AL20" s="358"/>
      <c r="AM20" s="358"/>
      <c r="AN20" s="358"/>
    </row>
    <row r="21" spans="1:40" s="163" customFormat="1" ht="50.25" customHeight="1" x14ac:dyDescent="0.25">
      <c r="B21" s="301" t="s">
        <v>325</v>
      </c>
      <c r="C21" s="156" t="s">
        <v>326</v>
      </c>
      <c r="D21" s="189"/>
      <c r="E21" s="279" t="s">
        <v>327</v>
      </c>
      <c r="F21" s="189"/>
      <c r="G21" s="189"/>
      <c r="H21" s="128"/>
      <c r="I21" s="165"/>
      <c r="J21" s="165"/>
      <c r="K21" s="137">
        <f t="shared" si="9"/>
        <v>0</v>
      </c>
      <c r="L21" s="135"/>
      <c r="M21" s="135"/>
      <c r="N21" s="135"/>
      <c r="O21" s="135"/>
      <c r="P21" s="136"/>
      <c r="Q21" s="135"/>
      <c r="R21" s="136"/>
      <c r="T21" s="138" t="str">
        <f t="shared" si="10"/>
        <v/>
      </c>
      <c r="U21" s="160"/>
      <c r="V21" s="140" t="e">
        <f t="shared" si="7"/>
        <v>#DIV/0!</v>
      </c>
      <c r="W21" s="152"/>
      <c r="X21" s="48" t="e">
        <f t="shared" si="11"/>
        <v>#VALUE!</v>
      </c>
      <c r="Z21" s="355"/>
      <c r="AA21" s="355"/>
      <c r="AH21" s="358" t="s">
        <v>1626</v>
      </c>
      <c r="AI21" s="358"/>
      <c r="AJ21" s="358"/>
      <c r="AK21" s="358"/>
      <c r="AL21" s="358"/>
      <c r="AM21" s="358"/>
      <c r="AN21" s="358"/>
    </row>
    <row r="22" spans="1:40" s="163" customFormat="1" ht="45.75" customHeight="1" x14ac:dyDescent="0.25">
      <c r="B22" s="301" t="s">
        <v>328</v>
      </c>
      <c r="C22" s="156" t="s">
        <v>329</v>
      </c>
      <c r="D22" s="189"/>
      <c r="E22" s="279" t="s">
        <v>330</v>
      </c>
      <c r="F22" s="189"/>
      <c r="G22" s="189"/>
      <c r="H22" s="128"/>
      <c r="I22" s="165"/>
      <c r="J22" s="165"/>
      <c r="K22" s="137">
        <f t="shared" si="9"/>
        <v>0</v>
      </c>
      <c r="L22" s="135"/>
      <c r="M22" s="135"/>
      <c r="N22" s="135"/>
      <c r="O22" s="135"/>
      <c r="P22" s="136"/>
      <c r="Q22" s="135"/>
      <c r="R22" s="136"/>
      <c r="T22" s="138" t="str">
        <f t="shared" si="10"/>
        <v/>
      </c>
      <c r="U22" s="160"/>
      <c r="V22" s="140" t="e">
        <f t="shared" si="7"/>
        <v>#DIV/0!</v>
      </c>
      <c r="W22" s="152"/>
      <c r="X22" s="48" t="e">
        <f t="shared" si="11"/>
        <v>#VALUE!</v>
      </c>
      <c r="Z22" s="355"/>
      <c r="AA22" s="355"/>
      <c r="AH22" s="358" t="s">
        <v>1627</v>
      </c>
      <c r="AI22" s="358"/>
      <c r="AJ22" s="358"/>
      <c r="AK22" s="358"/>
      <c r="AL22" s="358"/>
      <c r="AM22" s="358"/>
      <c r="AN22" s="358"/>
    </row>
    <row r="23" spans="1:40" s="163" customFormat="1" ht="46.5" customHeight="1" x14ac:dyDescent="0.25">
      <c r="B23" s="301" t="s">
        <v>331</v>
      </c>
      <c r="C23" s="156" t="s">
        <v>332</v>
      </c>
      <c r="D23" s="189"/>
      <c r="E23" s="279" t="s">
        <v>333</v>
      </c>
      <c r="F23" s="189"/>
      <c r="G23" s="189"/>
      <c r="H23" s="128"/>
      <c r="I23" s="165"/>
      <c r="J23" s="165"/>
      <c r="K23" s="137">
        <f t="shared" si="9"/>
        <v>0</v>
      </c>
      <c r="L23" s="135"/>
      <c r="M23" s="135"/>
      <c r="N23" s="135"/>
      <c r="O23" s="135"/>
      <c r="P23" s="136"/>
      <c r="Q23" s="135"/>
      <c r="R23" s="136"/>
      <c r="T23" s="138" t="str">
        <f t="shared" si="10"/>
        <v/>
      </c>
      <c r="U23" s="160"/>
      <c r="V23" s="140" t="e">
        <f t="shared" si="7"/>
        <v>#DIV/0!</v>
      </c>
      <c r="W23" s="152"/>
      <c r="X23" s="48" t="e">
        <f t="shared" si="11"/>
        <v>#VALUE!</v>
      </c>
      <c r="Z23" s="355"/>
      <c r="AA23" s="355"/>
      <c r="AH23" s="358" t="s">
        <v>1628</v>
      </c>
      <c r="AI23" s="358"/>
      <c r="AJ23" s="358"/>
      <c r="AK23" s="358"/>
      <c r="AL23" s="358"/>
      <c r="AM23" s="358"/>
      <c r="AN23" s="358"/>
    </row>
    <row r="24" spans="1:40" s="163" customFormat="1" ht="47.25" customHeight="1" x14ac:dyDescent="0.25">
      <c r="B24" s="301" t="s">
        <v>334</v>
      </c>
      <c r="C24" s="156" t="s">
        <v>335</v>
      </c>
      <c r="D24" s="189"/>
      <c r="E24" s="279" t="s">
        <v>336</v>
      </c>
      <c r="F24" s="189"/>
      <c r="G24" s="189"/>
      <c r="H24" s="128"/>
      <c r="I24" s="165"/>
      <c r="J24" s="165"/>
      <c r="K24" s="137">
        <f t="shared" si="9"/>
        <v>0</v>
      </c>
      <c r="L24" s="135"/>
      <c r="M24" s="135"/>
      <c r="N24" s="135"/>
      <c r="O24" s="135"/>
      <c r="P24" s="136"/>
      <c r="Q24" s="135"/>
      <c r="R24" s="136"/>
      <c r="T24" s="138" t="str">
        <f t="shared" si="10"/>
        <v/>
      </c>
      <c r="U24" s="160"/>
      <c r="V24" s="140" t="e">
        <f t="shared" si="7"/>
        <v>#DIV/0!</v>
      </c>
      <c r="W24" s="152"/>
      <c r="X24" s="48" t="e">
        <f t="shared" si="11"/>
        <v>#VALUE!</v>
      </c>
      <c r="Z24" s="355"/>
      <c r="AA24" s="355"/>
      <c r="AH24" s="358" t="s">
        <v>1629</v>
      </c>
      <c r="AI24" s="358"/>
      <c r="AJ24" s="358"/>
      <c r="AK24" s="358"/>
      <c r="AL24" s="358"/>
      <c r="AM24" s="358"/>
      <c r="AN24" s="358"/>
    </row>
    <row r="25" spans="1:40" s="163" customFormat="1" ht="51" customHeight="1" x14ac:dyDescent="0.25">
      <c r="B25" s="301" t="s">
        <v>337</v>
      </c>
      <c r="C25" s="156" t="s">
        <v>338</v>
      </c>
      <c r="D25" s="189"/>
      <c r="E25" s="279" t="s">
        <v>339</v>
      </c>
      <c r="F25" s="189"/>
      <c r="G25" s="189"/>
      <c r="H25" s="128"/>
      <c r="I25" s="165"/>
      <c r="J25" s="165"/>
      <c r="K25" s="137">
        <f t="shared" si="9"/>
        <v>0</v>
      </c>
      <c r="L25" s="135"/>
      <c r="M25" s="135"/>
      <c r="N25" s="135"/>
      <c r="O25" s="135"/>
      <c r="P25" s="136"/>
      <c r="Q25" s="135"/>
      <c r="R25" s="136"/>
      <c r="T25" s="138" t="str">
        <f t="shared" si="10"/>
        <v/>
      </c>
      <c r="U25" s="160"/>
      <c r="V25" s="140" t="e">
        <f t="shared" si="7"/>
        <v>#DIV/0!</v>
      </c>
      <c r="W25" s="152"/>
      <c r="X25" s="48" t="e">
        <f t="shared" si="11"/>
        <v>#VALUE!</v>
      </c>
      <c r="Z25" s="355"/>
      <c r="AA25" s="355"/>
      <c r="AH25" s="358" t="s">
        <v>1630</v>
      </c>
      <c r="AI25" s="358"/>
      <c r="AJ25" s="358"/>
      <c r="AK25" s="358"/>
      <c r="AL25" s="358"/>
      <c r="AM25" s="358"/>
      <c r="AN25" s="358"/>
    </row>
    <row r="26" spans="1:40" s="163" customFormat="1" ht="45" customHeight="1" x14ac:dyDescent="0.25">
      <c r="B26" s="301" t="s">
        <v>340</v>
      </c>
      <c r="C26" s="157" t="s">
        <v>341</v>
      </c>
      <c r="D26" s="189"/>
      <c r="E26" s="279" t="s">
        <v>342</v>
      </c>
      <c r="F26" s="189"/>
      <c r="G26" s="189"/>
      <c r="H26" s="128"/>
      <c r="I26" s="165"/>
      <c r="J26" s="165"/>
      <c r="K26" s="137">
        <f t="shared" si="9"/>
        <v>0</v>
      </c>
      <c r="L26" s="135"/>
      <c r="M26" s="135"/>
      <c r="N26" s="135"/>
      <c r="O26" s="135"/>
      <c r="P26" s="136"/>
      <c r="Q26" s="135"/>
      <c r="R26" s="136"/>
      <c r="T26" s="138" t="str">
        <f t="shared" si="10"/>
        <v/>
      </c>
      <c r="U26" s="160"/>
      <c r="V26" s="140" t="e">
        <f t="shared" si="7"/>
        <v>#DIV/0!</v>
      </c>
      <c r="W26" s="152"/>
      <c r="X26" s="48" t="e">
        <f t="shared" si="11"/>
        <v>#VALUE!</v>
      </c>
      <c r="Z26" s="355"/>
      <c r="AA26" s="355"/>
      <c r="AH26" s="345"/>
      <c r="AI26" s="345"/>
      <c r="AJ26" s="345"/>
      <c r="AK26" s="345"/>
      <c r="AL26" s="345"/>
      <c r="AM26" s="345"/>
      <c r="AN26" s="345"/>
    </row>
    <row r="27" spans="1:40" x14ac:dyDescent="0.25">
      <c r="C27" s="148"/>
      <c r="D27" s="165"/>
      <c r="E27" s="165"/>
      <c r="F27" s="165"/>
      <c r="G27" s="165"/>
      <c r="W27" s="184" t="e">
        <f>SUM(W10:W26)</f>
        <v>#VALUE!</v>
      </c>
      <c r="X27" s="184" t="e">
        <f>SUM(X10:X26)</f>
        <v>#VALUE!</v>
      </c>
      <c r="Z27" s="180"/>
      <c r="AA27" s="180"/>
    </row>
    <row r="28" spans="1:40" s="147" customFormat="1" ht="12.75" customHeight="1" x14ac:dyDescent="0.25">
      <c r="A28" s="163"/>
      <c r="B28" s="150"/>
      <c r="C28" s="148"/>
      <c r="D28" s="165"/>
      <c r="E28" s="165"/>
      <c r="F28" s="165"/>
      <c r="G28" s="165"/>
      <c r="J28" s="163">
        <f>SUM(J10:J26)</f>
        <v>0</v>
      </c>
      <c r="K28" s="196">
        <f>SUM(K10:K26)</f>
        <v>0</v>
      </c>
      <c r="S28" s="131" t="s">
        <v>343</v>
      </c>
      <c r="T28" s="142">
        <f>SUMIF(J28,3-W31,W27)</f>
        <v>0</v>
      </c>
    </row>
    <row r="29" spans="1:40" x14ac:dyDescent="0.25">
      <c r="C29" s="148"/>
      <c r="D29" s="165"/>
      <c r="E29" s="165"/>
      <c r="F29" s="165"/>
      <c r="G29" s="165"/>
      <c r="S29" s="131" t="s">
        <v>344</v>
      </c>
      <c r="T29" s="142">
        <f>SUMIF(K28,17-W32,X27)</f>
        <v>0</v>
      </c>
      <c r="Y29" s="141"/>
    </row>
    <row r="30" spans="1:40" x14ac:dyDescent="0.25">
      <c r="C30" s="148"/>
      <c r="D30" s="165"/>
      <c r="E30" s="165"/>
      <c r="F30" s="165"/>
      <c r="G30" s="165"/>
      <c r="Y30" s="141"/>
    </row>
    <row r="31" spans="1:40" x14ac:dyDescent="0.25">
      <c r="C31" s="148"/>
      <c r="D31" s="165"/>
      <c r="E31" s="165"/>
      <c r="F31" s="165"/>
      <c r="G31" s="165"/>
      <c r="T31"/>
      <c r="U31"/>
      <c r="V31" s="144" t="s">
        <v>351</v>
      </c>
      <c r="W31" s="144">
        <f>SUM(R10,R11,R19)</f>
        <v>0</v>
      </c>
      <c r="X31"/>
      <c r="Y31"/>
      <c r="Z31"/>
      <c r="AA31"/>
      <c r="AB31"/>
      <c r="AC31"/>
      <c r="AD31"/>
    </row>
    <row r="32" spans="1:40" ht="13.5" customHeight="1" x14ac:dyDescent="0.25">
      <c r="C32" s="148"/>
      <c r="D32" s="165"/>
      <c r="E32" s="165"/>
      <c r="F32" s="165"/>
      <c r="G32" s="165"/>
      <c r="T32"/>
      <c r="U32"/>
      <c r="V32" s="144" t="s">
        <v>352</v>
      </c>
      <c r="W32" s="144">
        <f>SUM(R10:R26)</f>
        <v>0</v>
      </c>
      <c r="X32"/>
      <c r="Y32"/>
      <c r="Z32"/>
      <c r="AA32"/>
      <c r="AB32"/>
      <c r="AC32"/>
      <c r="AD32"/>
    </row>
    <row r="33" spans="3:33" x14ac:dyDescent="0.25">
      <c r="C33" s="148"/>
      <c r="D33" s="165"/>
      <c r="E33" s="165"/>
      <c r="F33" s="165"/>
      <c r="G33" s="165"/>
      <c r="T33"/>
      <c r="U33"/>
      <c r="V33"/>
      <c r="W33"/>
      <c r="X33"/>
      <c r="Y33"/>
      <c r="Z33"/>
      <c r="AA33"/>
      <c r="AB33"/>
      <c r="AC33"/>
      <c r="AD33"/>
    </row>
    <row r="34" spans="3:33" x14ac:dyDescent="0.25">
      <c r="T34"/>
      <c r="U34"/>
      <c r="V34"/>
      <c r="W34"/>
      <c r="X34"/>
      <c r="Y34"/>
      <c r="Z34"/>
      <c r="AA34"/>
      <c r="AB34"/>
      <c r="AC34"/>
      <c r="AD34"/>
    </row>
    <row r="35" spans="3:33" x14ac:dyDescent="0.25">
      <c r="T35"/>
      <c r="U35"/>
      <c r="V35"/>
      <c r="W35"/>
      <c r="X35"/>
      <c r="Y35"/>
      <c r="Z35"/>
      <c r="AA35"/>
      <c r="AB35"/>
      <c r="AC35"/>
      <c r="AD35"/>
    </row>
    <row r="40" spans="3:33" ht="22.5" customHeight="1" x14ac:dyDescent="0.25">
      <c r="AB40" s="149"/>
      <c r="AC40" s="149"/>
      <c r="AD40" s="149"/>
    </row>
    <row r="42" spans="3:33" ht="15" customHeight="1" x14ac:dyDescent="0.25">
      <c r="AB42" s="145"/>
      <c r="AC42" s="145"/>
      <c r="AD42" s="145"/>
      <c r="AE42" s="145"/>
      <c r="AF42" s="145"/>
      <c r="AG42" s="145"/>
    </row>
  </sheetData>
  <sheetProtection formatCells="0" formatColumns="0" formatRows="0" insertColumns="0" insertRows="0" insertHyperlinks="0" deleteColumns="0" deleteRows="0" sort="0" autoFilter="0" pivotTables="0"/>
  <mergeCells count="45">
    <mergeCell ref="AH16:AN16"/>
    <mergeCell ref="AH17:AN17"/>
    <mergeCell ref="AH18:AN18"/>
    <mergeCell ref="AH25:AN25"/>
    <mergeCell ref="AH19:AN19"/>
    <mergeCell ref="AH20:AN20"/>
    <mergeCell ref="AH21:AN21"/>
    <mergeCell ref="AH22:AN22"/>
    <mergeCell ref="AH23:AN23"/>
    <mergeCell ref="AH24:AN24"/>
    <mergeCell ref="AH14:AN14"/>
    <mergeCell ref="AH15:AN15"/>
    <mergeCell ref="T7:V7"/>
    <mergeCell ref="C7:C8"/>
    <mergeCell ref="Z21:AA21"/>
    <mergeCell ref="Z10:AA10"/>
    <mergeCell ref="Z11:AA11"/>
    <mergeCell ref="Z12:AA12"/>
    <mergeCell ref="Z13:AA13"/>
    <mergeCell ref="Z14:AA14"/>
    <mergeCell ref="AH7:AN8"/>
    <mergeCell ref="AH10:AN10"/>
    <mergeCell ref="AH9:AN9"/>
    <mergeCell ref="AH11:AN11"/>
    <mergeCell ref="AH12:AN12"/>
    <mergeCell ref="AH13:AN13"/>
    <mergeCell ref="Z16:AA16"/>
    <mergeCell ref="Z17:AA17"/>
    <mergeCell ref="Z18:AA18"/>
    <mergeCell ref="Z19:AA19"/>
    <mergeCell ref="Z20:AA20"/>
    <mergeCell ref="Z22:AA22"/>
    <mergeCell ref="Z23:AA23"/>
    <mergeCell ref="Z24:AA24"/>
    <mergeCell ref="Z25:AA25"/>
    <mergeCell ref="Z26:AA26"/>
    <mergeCell ref="Z15:AA15"/>
    <mergeCell ref="J7:R7"/>
    <mergeCell ref="E7:E8"/>
    <mergeCell ref="G7:G8"/>
    <mergeCell ref="C1:V1"/>
    <mergeCell ref="C2:T2"/>
    <mergeCell ref="C3:V3"/>
    <mergeCell ref="J5:AB5"/>
    <mergeCell ref="C6:T6"/>
  </mergeCells>
  <conditionalFormatting sqref="K10:K26">
    <cfRule type="cellIs" dxfId="634" priority="1644" stopIfTrue="1" operator="notEqual">
      <formula>1</formula>
    </cfRule>
    <cfRule type="cellIs" dxfId="633" priority="1645" stopIfTrue="1" operator="equal">
      <formula>1</formula>
    </cfRule>
  </conditionalFormatting>
  <conditionalFormatting sqref="K28">
    <cfRule type="cellIs" dxfId="632" priority="1621" stopIfTrue="1" operator="notEqual">
      <formula>1</formula>
    </cfRule>
    <cfRule type="cellIs" dxfId="631" priority="1622" stopIfTrue="1" operator="equal">
      <formula>1</formula>
    </cfRule>
  </conditionalFormatting>
  <conditionalFormatting sqref="T29">
    <cfRule type="containsBlanks" dxfId="630" priority="1083" stopIfTrue="1">
      <formula>LEN(TRIM(T29))=0</formula>
    </cfRule>
    <cfRule type="cellIs" dxfId="629" priority="1084" stopIfTrue="1" operator="lessThan">
      <formula>19.999</formula>
    </cfRule>
    <cfRule type="cellIs" dxfId="628" priority="1085" stopIfTrue="1" operator="lessThan">
      <formula>39.999</formula>
    </cfRule>
    <cfRule type="cellIs" dxfId="627" priority="1086" stopIfTrue="1" operator="lessThan">
      <formula>59.999</formula>
    </cfRule>
    <cfRule type="cellIs" dxfId="626" priority="1087" stopIfTrue="1" operator="lessThan">
      <formula>79.999</formula>
    </cfRule>
    <cfRule type="cellIs" dxfId="625" priority="1088" stopIfTrue="1" operator="lessThan">
      <formula>89.999</formula>
    </cfRule>
    <cfRule type="cellIs" dxfId="624" priority="1089" stopIfTrue="1" operator="between">
      <formula>90</formula>
      <formula>100</formula>
    </cfRule>
  </conditionalFormatting>
  <conditionalFormatting sqref="T28">
    <cfRule type="containsBlanks" dxfId="623" priority="393" stopIfTrue="1">
      <formula>LEN(TRIM(T28))=0</formula>
    </cfRule>
    <cfRule type="cellIs" dxfId="622" priority="394" stopIfTrue="1" operator="lessThan">
      <formula>19.999</formula>
    </cfRule>
    <cfRule type="cellIs" dxfId="621" priority="395" stopIfTrue="1" operator="lessThan">
      <formula>39.999</formula>
    </cfRule>
    <cfRule type="cellIs" dxfId="620" priority="396" stopIfTrue="1" operator="lessThan">
      <formula>59.999</formula>
    </cfRule>
    <cfRule type="cellIs" dxfId="619" priority="397" stopIfTrue="1" operator="lessThan">
      <formula>79.999</formula>
    </cfRule>
    <cfRule type="cellIs" dxfId="618" priority="398" stopIfTrue="1" operator="lessThan">
      <formula>89.999</formula>
    </cfRule>
    <cfRule type="cellIs" dxfId="617" priority="399" stopIfTrue="1" operator="between">
      <formula>90</formula>
      <formula>100</formula>
    </cfRule>
  </conditionalFormatting>
  <conditionalFormatting sqref="J10">
    <cfRule type="cellIs" dxfId="616" priority="136" stopIfTrue="1" operator="notEqual">
      <formula>1</formula>
    </cfRule>
    <cfRule type="cellIs" dxfId="615" priority="137" stopIfTrue="1" operator="equal">
      <formula>1</formula>
    </cfRule>
  </conditionalFormatting>
  <conditionalFormatting sqref="J11">
    <cfRule type="cellIs" dxfId="614" priority="11" stopIfTrue="1" operator="notEqual">
      <formula>1</formula>
    </cfRule>
    <cfRule type="cellIs" dxfId="613" priority="12" stopIfTrue="1" operator="equal">
      <formula>1</formula>
    </cfRule>
  </conditionalFormatting>
  <conditionalFormatting sqref="J19">
    <cfRule type="cellIs" dxfId="612" priority="9" stopIfTrue="1" operator="notEqual">
      <formula>1</formula>
    </cfRule>
    <cfRule type="cellIs" dxfId="611" priority="10" stopIfTrue="1" operator="equal">
      <formula>1</formula>
    </cfRule>
  </conditionalFormatting>
  <conditionalFormatting sqref="X10:X26">
    <cfRule type="expression" dxfId="610" priority="1662" stopIfTrue="1">
      <formula>#REF!=0</formula>
    </cfRule>
  </conditionalFormatting>
  <pageMargins left="0.7" right="0.7" top="0.75" bottom="0.75" header="0.3" footer="0.3"/>
  <pageSetup paperSize="9" scale="41" orientation="landscape" r:id="rId1"/>
  <colBreaks count="1" manualBreakCount="1">
    <brk id="33" max="1048575" man="1"/>
  </colBreaks>
  <ignoredErrors>
    <ignoredError sqref="T10:T2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59049" r:id="rId4" name="Button 3945">
              <controlPr defaultSize="0" print="0" autoLine="0" autoPict="0" macro="[0]!ButtonOpenAll">
                <anchor moveWithCells="1" sizeWithCells="1">
                  <from>
                    <xdr:col>2</xdr:col>
                    <xdr:colOff>2800350</xdr:colOff>
                    <xdr:row>3</xdr:row>
                    <xdr:rowOff>104775</xdr:rowOff>
                  </from>
                  <to>
                    <xdr:col>2</xdr:col>
                    <xdr:colOff>3876675</xdr:colOff>
                    <xdr:row>5</xdr:row>
                    <xdr:rowOff>85725</xdr:rowOff>
                  </to>
                </anchor>
              </controlPr>
            </control>
          </mc:Choice>
        </mc:AlternateContent>
        <mc:AlternateContent xmlns:mc="http://schemas.openxmlformats.org/markup-compatibility/2006">
          <mc:Choice Requires="x14">
            <control shapeId="1627207" r:id="rId5" name="Button 4167">
              <controlPr defaultSize="0" print="0" autoLine="0" autoPict="0" macro="[0]!ButtonD4_CloseAll">
                <anchor moveWithCells="1" sizeWithCells="1">
                  <from>
                    <xdr:col>2</xdr:col>
                    <xdr:colOff>3981450</xdr:colOff>
                    <xdr:row>3</xdr:row>
                    <xdr:rowOff>85725</xdr:rowOff>
                  </from>
                  <to>
                    <xdr:col>5</xdr:col>
                    <xdr:colOff>38100</xdr:colOff>
                    <xdr:row>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88555558946501"/>
  </sheetPr>
  <dimension ref="A1:AN76"/>
  <sheetViews>
    <sheetView showGridLines="0" zoomScale="85" zoomScaleNormal="85" workbookViewId="0">
      <pane ySplit="8" topLeftCell="A9" activePane="bottomLeft" state="frozen"/>
      <selection pane="bottomLeft" activeCell="AH21" sqref="AH21:AN21"/>
    </sheetView>
  </sheetViews>
  <sheetFormatPr defaultRowHeight="15" outlineLevelCol="1" x14ac:dyDescent="0.25"/>
  <cols>
    <col min="1" max="1" width="1.7109375" style="163" customWidth="1"/>
    <col min="2" max="2" width="5" style="163" customWidth="1"/>
    <col min="3" max="3" width="65.85546875" style="163" customWidth="1"/>
    <col min="4" max="4" width="2.5703125" style="163" customWidth="1" outlineLevel="1"/>
    <col min="5" max="5" width="5.7109375" style="163" customWidth="1" outlineLevel="1"/>
    <col min="6" max="6" width="2.5703125" style="163" customWidth="1" outlineLevel="1"/>
    <col min="7" max="7" width="6.140625" style="163" customWidth="1" outlineLevel="1"/>
    <col min="8" max="8" width="2.5703125" style="163" customWidth="1"/>
    <col min="9" max="9" width="5.28515625" style="163" hidden="1" customWidth="1"/>
    <col min="10"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7.28515625" style="163" customWidth="1"/>
    <col min="20" max="20" width="13.28515625" style="163" customWidth="1"/>
    <col min="21" max="21" width="8.28515625" style="163" hidden="1" customWidth="1"/>
    <col min="22" max="22" width="6.710937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16384" width="9.140625" style="163"/>
  </cols>
  <sheetData>
    <row r="1" spans="1:40" ht="30" customHeight="1" x14ac:dyDescent="0.25">
      <c r="A1" s="345"/>
      <c r="B1" s="185"/>
      <c r="C1" s="363" t="s">
        <v>353</v>
      </c>
      <c r="D1" s="363"/>
      <c r="E1" s="363"/>
      <c r="F1" s="363"/>
      <c r="G1" s="363"/>
      <c r="H1" s="363"/>
      <c r="I1" s="363"/>
      <c r="J1" s="363"/>
      <c r="K1" s="363"/>
      <c r="L1" s="363"/>
      <c r="M1" s="363"/>
      <c r="N1" s="363"/>
      <c r="O1" s="363"/>
      <c r="P1" s="363"/>
      <c r="Q1" s="363"/>
      <c r="R1" s="363"/>
      <c r="S1" s="363"/>
      <c r="T1" s="363"/>
      <c r="U1" s="363"/>
      <c r="V1" s="363"/>
      <c r="W1" s="363"/>
      <c r="X1" s="185"/>
      <c r="Y1" s="185"/>
    </row>
    <row r="2" spans="1:40" x14ac:dyDescent="0.25">
      <c r="B2" s="186"/>
      <c r="C2" s="367" t="s">
        <v>1631</v>
      </c>
      <c r="D2" s="367"/>
      <c r="E2" s="367"/>
      <c r="F2" s="367"/>
      <c r="G2" s="367"/>
      <c r="H2" s="367"/>
      <c r="I2" s="367"/>
      <c r="J2" s="367"/>
      <c r="K2" s="367"/>
      <c r="L2" s="367"/>
      <c r="M2" s="367"/>
      <c r="N2" s="367"/>
      <c r="O2" s="367"/>
      <c r="P2" s="367"/>
      <c r="Q2" s="367"/>
      <c r="R2" s="367"/>
      <c r="S2" s="367"/>
      <c r="T2" s="367"/>
      <c r="U2" s="367"/>
      <c r="V2" s="367"/>
      <c r="W2" s="186"/>
      <c r="X2" s="186"/>
      <c r="Y2" s="186"/>
    </row>
    <row r="3" spans="1:40" x14ac:dyDescent="0.25">
      <c r="B3" s="186"/>
      <c r="C3" s="367" t="s">
        <v>1632</v>
      </c>
      <c r="D3" s="367"/>
      <c r="E3" s="367"/>
      <c r="F3" s="367"/>
      <c r="G3" s="367"/>
      <c r="H3" s="367"/>
      <c r="I3" s="367"/>
      <c r="J3" s="367"/>
      <c r="K3" s="367"/>
      <c r="L3" s="367"/>
      <c r="M3" s="367"/>
      <c r="N3" s="367"/>
      <c r="O3" s="367"/>
      <c r="P3" s="367"/>
      <c r="Q3" s="367"/>
      <c r="R3" s="367"/>
      <c r="S3" s="367"/>
      <c r="T3" s="367"/>
      <c r="U3" s="367"/>
      <c r="V3" s="367"/>
      <c r="W3" s="186"/>
      <c r="X3" s="186"/>
      <c r="Y3" s="186"/>
    </row>
    <row r="4" spans="1:40" x14ac:dyDescent="0.25">
      <c r="B4" s="186"/>
      <c r="C4" s="162"/>
      <c r="D4" s="162"/>
      <c r="E4" s="162"/>
      <c r="F4" s="162"/>
      <c r="G4" s="162"/>
      <c r="H4" s="162"/>
      <c r="I4" s="162"/>
      <c r="J4" s="162"/>
      <c r="K4" s="162"/>
      <c r="L4" s="162"/>
      <c r="M4" s="162"/>
      <c r="N4" s="162"/>
      <c r="O4" s="162"/>
      <c r="P4" s="162"/>
      <c r="Q4" s="162"/>
      <c r="R4" s="162"/>
      <c r="S4" s="162"/>
      <c r="T4" s="162"/>
      <c r="U4" s="162"/>
      <c r="V4" s="162"/>
      <c r="W4" s="162"/>
      <c r="X4" s="162"/>
      <c r="Y4" s="162"/>
    </row>
    <row r="5" spans="1:40" s="166" customFormat="1" ht="14.25" customHeight="1" x14ac:dyDescent="0.25">
      <c r="B5" s="187"/>
      <c r="C5" s="302"/>
      <c r="D5" s="302"/>
      <c r="E5" s="302"/>
      <c r="F5" s="302"/>
      <c r="G5" s="302"/>
      <c r="H5" s="302"/>
      <c r="I5" s="302"/>
      <c r="J5" s="302"/>
      <c r="K5" s="302"/>
      <c r="L5" s="366"/>
      <c r="M5" s="366"/>
      <c r="N5" s="366"/>
      <c r="O5" s="366"/>
      <c r="P5" s="366"/>
      <c r="Q5" s="366"/>
      <c r="R5" s="366"/>
      <c r="S5" s="366"/>
      <c r="T5" s="366"/>
      <c r="U5" s="366"/>
      <c r="V5" s="366"/>
      <c r="W5" s="366"/>
      <c r="X5" s="366"/>
      <c r="Y5" s="366"/>
      <c r="Z5" s="366"/>
      <c r="AA5" s="366"/>
      <c r="AB5" s="366"/>
      <c r="AC5" s="366"/>
      <c r="AD5" s="366"/>
    </row>
    <row r="6" spans="1:40" s="166" customFormat="1" x14ac:dyDescent="0.25">
      <c r="B6" s="167"/>
      <c r="C6" s="453"/>
      <c r="D6" s="453"/>
      <c r="E6" s="453"/>
      <c r="F6" s="453"/>
      <c r="G6" s="453"/>
      <c r="H6" s="453"/>
      <c r="I6" s="453"/>
      <c r="J6" s="453"/>
      <c r="K6" s="453"/>
      <c r="L6" s="453"/>
      <c r="M6" s="453"/>
      <c r="N6" s="453"/>
      <c r="O6" s="453"/>
      <c r="P6" s="453"/>
      <c r="Q6" s="453"/>
      <c r="R6" s="453"/>
      <c r="S6" s="453"/>
      <c r="T6" s="453"/>
      <c r="U6" s="167"/>
      <c r="V6" s="167"/>
      <c r="W6" s="167"/>
      <c r="X6" s="167"/>
      <c r="Y6" s="167"/>
    </row>
    <row r="7" spans="1:40" s="166" customFormat="1" ht="37.5" customHeight="1" x14ac:dyDescent="0.25">
      <c r="B7" s="181"/>
      <c r="C7" s="356" t="s">
        <v>354</v>
      </c>
      <c r="D7" s="338"/>
      <c r="E7" s="359" t="s">
        <v>355</v>
      </c>
      <c r="F7" s="339"/>
      <c r="G7" s="359" t="s">
        <v>356</v>
      </c>
      <c r="H7" s="168"/>
      <c r="I7" s="169"/>
      <c r="J7" s="361" t="s">
        <v>1694</v>
      </c>
      <c r="K7" s="362"/>
      <c r="L7" s="362"/>
      <c r="M7" s="362"/>
      <c r="N7" s="362"/>
      <c r="O7" s="362"/>
      <c r="P7" s="362"/>
      <c r="Q7" s="362"/>
      <c r="R7" s="362"/>
      <c r="S7" s="169"/>
      <c r="T7" s="360" t="s">
        <v>357</v>
      </c>
      <c r="U7" s="360"/>
      <c r="V7" s="360"/>
      <c r="W7" s="170"/>
      <c r="X7" s="170"/>
      <c r="Y7" s="170"/>
      <c r="Z7" s="170"/>
      <c r="AH7" s="356" t="s">
        <v>358</v>
      </c>
      <c r="AI7" s="356"/>
      <c r="AJ7" s="356"/>
      <c r="AK7" s="356"/>
      <c r="AL7" s="356"/>
      <c r="AM7" s="356"/>
      <c r="AN7" s="356"/>
    </row>
    <row r="8" spans="1:40" s="166" customFormat="1" ht="80.25" customHeight="1" x14ac:dyDescent="0.25">
      <c r="B8" s="181"/>
      <c r="C8" s="356"/>
      <c r="D8" s="338"/>
      <c r="E8" s="359"/>
      <c r="F8" s="340"/>
      <c r="G8" s="359"/>
      <c r="H8" s="168"/>
      <c r="J8" s="172" t="s">
        <v>511</v>
      </c>
      <c r="K8" s="172" t="s">
        <v>512</v>
      </c>
      <c r="L8" s="192">
        <v>0</v>
      </c>
      <c r="M8" s="192">
        <v>0.2</v>
      </c>
      <c r="N8" s="192">
        <v>0.4</v>
      </c>
      <c r="O8" s="192">
        <v>0.6</v>
      </c>
      <c r="P8" s="192">
        <v>0.8</v>
      </c>
      <c r="Q8" s="192">
        <v>1</v>
      </c>
      <c r="R8" s="193" t="s">
        <v>359</v>
      </c>
      <c r="T8" s="174"/>
      <c r="U8" s="174" t="s">
        <v>513</v>
      </c>
      <c r="V8" s="173" t="s">
        <v>514</v>
      </c>
      <c r="W8" s="171"/>
      <c r="Y8" s="171"/>
      <c r="AH8" s="356"/>
      <c r="AI8" s="356"/>
      <c r="AJ8" s="356"/>
      <c r="AK8" s="356"/>
      <c r="AL8" s="356"/>
      <c r="AM8" s="356"/>
      <c r="AN8" s="356"/>
    </row>
    <row r="9" spans="1:40" ht="42" customHeight="1" x14ac:dyDescent="0.25">
      <c r="B9" s="301"/>
      <c r="D9" s="139"/>
      <c r="E9" s="139"/>
      <c r="F9" s="139"/>
      <c r="G9" s="139"/>
      <c r="H9" s="139"/>
      <c r="K9" s="45"/>
      <c r="L9" s="45"/>
      <c r="M9" s="45"/>
      <c r="N9" s="45"/>
      <c r="O9" s="45"/>
      <c r="P9" s="46"/>
      <c r="Q9" s="129"/>
      <c r="R9" s="130"/>
      <c r="T9" s="47"/>
      <c r="U9" s="47"/>
      <c r="V9" s="46"/>
      <c r="W9" s="163" t="s">
        <v>515</v>
      </c>
      <c r="X9" s="163" t="s">
        <v>516</v>
      </c>
      <c r="Z9" s="131" t="s">
        <v>360</v>
      </c>
    </row>
    <row r="10" spans="1:40" ht="49.5" customHeight="1" x14ac:dyDescent="0.25">
      <c r="B10" s="301">
        <v>1</v>
      </c>
      <c r="C10" s="154" t="s">
        <v>361</v>
      </c>
      <c r="D10" s="139"/>
      <c r="E10" s="283" t="s">
        <v>362</v>
      </c>
      <c r="F10" s="283"/>
      <c r="G10" s="283"/>
      <c r="H10" s="139"/>
      <c r="I10" s="165">
        <f>SUM(K10:K60)</f>
        <v>0</v>
      </c>
      <c r="J10" s="137">
        <f>SUM(L10:Q10)</f>
        <v>0</v>
      </c>
      <c r="K10" s="137">
        <f t="shared" ref="K10" si="0">SUM(L10:Q10)</f>
        <v>0</v>
      </c>
      <c r="L10" s="135"/>
      <c r="M10" s="135"/>
      <c r="N10" s="135"/>
      <c r="O10" s="135"/>
      <c r="P10" s="136"/>
      <c r="Q10" s="135"/>
      <c r="R10" s="136"/>
      <c r="T10" s="138" t="str">
        <f>IF(SUM(L10:Q10)=1,((L10*0)+(M10*20)+(N10*40)+(O10*60)+(P10*80)+(Q10*100)),"")</f>
        <v/>
      </c>
      <c r="U10" s="160" t="e">
        <f>1/$J$62</f>
        <v>#DIV/0!</v>
      </c>
      <c r="V10" s="140" t="e">
        <f t="shared" ref="V10" si="1">1/$K$62</f>
        <v>#DIV/0!</v>
      </c>
      <c r="W10" s="152" t="e">
        <f>IF(R10=1,0,T10*U10)</f>
        <v>#VALUE!</v>
      </c>
      <c r="X10" s="48" t="e">
        <f t="shared" ref="X10" si="2">IF(R10=1,0,T10*V10)</f>
        <v>#VALUE!</v>
      </c>
      <c r="Z10" s="355"/>
      <c r="AA10" s="355"/>
    </row>
    <row r="11" spans="1:40" ht="50.25" customHeight="1" x14ac:dyDescent="0.25">
      <c r="B11" s="301" t="s">
        <v>363</v>
      </c>
      <c r="C11" s="158" t="s">
        <v>364</v>
      </c>
      <c r="D11" s="139"/>
      <c r="E11" s="283" t="s">
        <v>365</v>
      </c>
      <c r="F11" s="283"/>
      <c r="G11" s="283"/>
      <c r="H11" s="139"/>
      <c r="I11" s="165"/>
      <c r="J11" s="165"/>
      <c r="K11" s="137">
        <f t="shared" ref="K11" si="3">SUM(L11:Q11)</f>
        <v>0</v>
      </c>
      <c r="L11" s="135"/>
      <c r="M11" s="135"/>
      <c r="N11" s="135"/>
      <c r="O11" s="135"/>
      <c r="P11" s="136"/>
      <c r="Q11" s="135"/>
      <c r="R11" s="136"/>
      <c r="T11" s="138" t="str">
        <f t="shared" ref="T11" si="4">IF(SUM(L11:Q11)=1,((L11*0)+(M11*20)+(N11*40)+(O11*60)+(P11*80)+(Q11*100)),"")</f>
        <v/>
      </c>
      <c r="U11" s="160"/>
      <c r="V11" s="140" t="e">
        <f t="shared" ref="V11" si="5">1/$K$62</f>
        <v>#DIV/0!</v>
      </c>
      <c r="W11" s="152"/>
      <c r="X11" s="48" t="e">
        <f t="shared" ref="X11" si="6">IF(R11=1,0,T11*V11)</f>
        <v>#VALUE!</v>
      </c>
      <c r="Z11" s="355"/>
      <c r="AA11" s="355"/>
      <c r="AH11" s="358" t="s">
        <v>1633</v>
      </c>
      <c r="AI11" s="358"/>
      <c r="AJ11" s="358"/>
      <c r="AK11" s="358"/>
      <c r="AL11" s="358"/>
      <c r="AM11" s="358"/>
      <c r="AN11" s="358"/>
    </row>
    <row r="12" spans="1:40" ht="49.5" customHeight="1" x14ac:dyDescent="0.25">
      <c r="B12" s="301">
        <v>2</v>
      </c>
      <c r="C12" s="154" t="s">
        <v>366</v>
      </c>
      <c r="D12" s="189"/>
      <c r="E12" s="277" t="s">
        <v>367</v>
      </c>
      <c r="F12" s="279"/>
      <c r="G12" s="278" t="s">
        <v>368</v>
      </c>
      <c r="H12" s="128"/>
      <c r="I12" s="165"/>
      <c r="J12" s="137">
        <f>SUM(L12:Q12)</f>
        <v>0</v>
      </c>
      <c r="K12" s="137">
        <f t="shared" ref="K12:K50" si="7">SUM(L12:Q12)</f>
        <v>0</v>
      </c>
      <c r="L12" s="135"/>
      <c r="M12" s="135"/>
      <c r="N12" s="135"/>
      <c r="O12" s="135"/>
      <c r="P12" s="136"/>
      <c r="Q12" s="135"/>
      <c r="R12" s="136"/>
      <c r="T12" s="138" t="str">
        <f t="shared" ref="T12" si="8">IF(SUM(L12:Q12)=1,((L12*0)+(M12*20)+(N12*40)+(O12*60)+(P12*80)+(Q12*100)),"")</f>
        <v/>
      </c>
      <c r="U12" s="160" t="e">
        <f>1/$J$62</f>
        <v>#DIV/0!</v>
      </c>
      <c r="V12" s="140" t="e">
        <f t="shared" ref="V12:V41" si="9">1/$K$62</f>
        <v>#DIV/0!</v>
      </c>
      <c r="W12" s="199" t="e">
        <f>IF(R12=1,0,T12*U12)</f>
        <v>#VALUE!</v>
      </c>
      <c r="X12" s="48" t="e">
        <f t="shared" ref="X12:X50" si="10">IF(R12=1,0,T12*V12)</f>
        <v>#VALUE!</v>
      </c>
      <c r="Z12" s="355"/>
      <c r="AA12" s="355"/>
      <c r="AH12" s="357" t="s">
        <v>1634</v>
      </c>
      <c r="AI12" s="357"/>
      <c r="AJ12" s="357"/>
      <c r="AK12" s="357"/>
      <c r="AL12" s="357"/>
      <c r="AM12" s="357"/>
      <c r="AN12" s="357"/>
    </row>
    <row r="13" spans="1:40" ht="51" customHeight="1" x14ac:dyDescent="0.25">
      <c r="B13" s="301" t="s">
        <v>369</v>
      </c>
      <c r="C13" s="158" t="s">
        <v>370</v>
      </c>
      <c r="D13" s="189"/>
      <c r="E13" s="277" t="s">
        <v>371</v>
      </c>
      <c r="F13" s="279"/>
      <c r="G13" s="279"/>
      <c r="H13" s="128"/>
      <c r="I13" s="165"/>
      <c r="J13" s="165"/>
      <c r="K13" s="137">
        <f t="shared" si="7"/>
        <v>0</v>
      </c>
      <c r="L13" s="135"/>
      <c r="M13" s="135"/>
      <c r="N13" s="135"/>
      <c r="O13" s="135"/>
      <c r="P13" s="136"/>
      <c r="Q13" s="135"/>
      <c r="R13" s="136"/>
      <c r="T13" s="138" t="str">
        <f t="shared" ref="T13:T50" si="11">IF(SUM(L13:Q13)=1,((L13*0)+(M13*20)+(N13*40)+(O13*60)+(P13*80)+(Q13*100)),"")</f>
        <v/>
      </c>
      <c r="U13" s="160"/>
      <c r="V13" s="140" t="e">
        <f t="shared" si="9"/>
        <v>#DIV/0!</v>
      </c>
      <c r="W13" s="152"/>
      <c r="X13" s="48" t="e">
        <f t="shared" si="10"/>
        <v>#VALUE!</v>
      </c>
      <c r="Z13" s="355"/>
      <c r="AA13" s="355"/>
      <c r="AH13" s="358" t="s">
        <v>1635</v>
      </c>
      <c r="AI13" s="358"/>
      <c r="AJ13" s="358"/>
      <c r="AK13" s="358"/>
      <c r="AL13" s="358"/>
      <c r="AM13" s="358"/>
      <c r="AN13" s="358"/>
    </row>
    <row r="14" spans="1:40" ht="55.5" customHeight="1" x14ac:dyDescent="0.25">
      <c r="B14" s="301">
        <v>3</v>
      </c>
      <c r="C14" s="154" t="s">
        <v>372</v>
      </c>
      <c r="D14" s="189"/>
      <c r="E14" s="279" t="s">
        <v>373</v>
      </c>
      <c r="F14" s="279"/>
      <c r="G14" s="278" t="s">
        <v>374</v>
      </c>
      <c r="H14" s="128"/>
      <c r="I14" s="165"/>
      <c r="J14" s="137">
        <f>SUM(L14:Q14)</f>
        <v>0</v>
      </c>
      <c r="K14" s="137">
        <f t="shared" si="7"/>
        <v>0</v>
      </c>
      <c r="L14" s="135"/>
      <c r="M14" s="135"/>
      <c r="N14" s="135"/>
      <c r="O14" s="135"/>
      <c r="P14" s="136"/>
      <c r="Q14" s="135"/>
      <c r="R14" s="136"/>
      <c r="T14" s="138" t="str">
        <f t="shared" si="11"/>
        <v/>
      </c>
      <c r="U14" s="160" t="e">
        <f>1/$J$62</f>
        <v>#DIV/0!</v>
      </c>
      <c r="V14" s="140" t="e">
        <f t="shared" si="9"/>
        <v>#DIV/0!</v>
      </c>
      <c r="W14" s="199" t="e">
        <f>IF(R14=1,0,T14*U14)</f>
        <v>#VALUE!</v>
      </c>
      <c r="X14" s="48" t="e">
        <f t="shared" si="10"/>
        <v>#VALUE!</v>
      </c>
      <c r="Z14" s="355"/>
      <c r="AA14" s="355"/>
      <c r="AH14" s="358" t="s">
        <v>1636</v>
      </c>
      <c r="AI14" s="358"/>
      <c r="AJ14" s="358"/>
      <c r="AK14" s="358"/>
      <c r="AL14" s="358"/>
      <c r="AM14" s="358"/>
      <c r="AN14" s="358"/>
    </row>
    <row r="15" spans="1:40" ht="51.75" customHeight="1" x14ac:dyDescent="0.25">
      <c r="B15" s="301" t="s">
        <v>375</v>
      </c>
      <c r="C15" s="159" t="s">
        <v>376</v>
      </c>
      <c r="D15" s="190"/>
      <c r="E15" s="277" t="s">
        <v>377</v>
      </c>
      <c r="F15" s="279"/>
      <c r="G15" s="279"/>
      <c r="H15" s="133"/>
      <c r="I15" s="165"/>
      <c r="J15" s="165"/>
      <c r="K15" s="137">
        <f t="shared" si="7"/>
        <v>0</v>
      </c>
      <c r="L15" s="135"/>
      <c r="M15" s="135"/>
      <c r="N15" s="135"/>
      <c r="O15" s="135"/>
      <c r="P15" s="136"/>
      <c r="Q15" s="135"/>
      <c r="R15" s="136"/>
      <c r="T15" s="138" t="str">
        <f t="shared" si="11"/>
        <v/>
      </c>
      <c r="U15" s="160"/>
      <c r="V15" s="140" t="e">
        <f t="shared" si="9"/>
        <v>#DIV/0!</v>
      </c>
      <c r="W15" s="152"/>
      <c r="X15" s="48" t="e">
        <f t="shared" si="10"/>
        <v>#VALUE!</v>
      </c>
      <c r="Z15" s="355"/>
      <c r="AA15" s="355"/>
      <c r="AH15" s="358" t="s">
        <v>1637</v>
      </c>
      <c r="AI15" s="358"/>
      <c r="AJ15" s="358"/>
      <c r="AK15" s="358"/>
      <c r="AL15" s="358"/>
      <c r="AM15" s="358"/>
      <c r="AN15" s="358"/>
    </row>
    <row r="16" spans="1:40" ht="60" customHeight="1" x14ac:dyDescent="0.25">
      <c r="B16" s="301">
        <v>4</v>
      </c>
      <c r="C16" s="154" t="s">
        <v>378</v>
      </c>
      <c r="D16" s="132"/>
      <c r="E16" s="283" t="s">
        <v>379</v>
      </c>
      <c r="F16" s="279"/>
      <c r="G16" s="278" t="s">
        <v>380</v>
      </c>
      <c r="H16" s="132"/>
      <c r="I16" s="165"/>
      <c r="J16" s="137">
        <f>SUM(L16:Q16)</f>
        <v>0</v>
      </c>
      <c r="K16" s="137">
        <f t="shared" si="7"/>
        <v>0</v>
      </c>
      <c r="L16" s="135"/>
      <c r="M16" s="135"/>
      <c r="N16" s="135"/>
      <c r="O16" s="135"/>
      <c r="P16" s="136"/>
      <c r="Q16" s="135"/>
      <c r="R16" s="136"/>
      <c r="T16" s="138" t="str">
        <f t="shared" si="11"/>
        <v/>
      </c>
      <c r="U16" s="160" t="e">
        <f>1/$J$62</f>
        <v>#DIV/0!</v>
      </c>
      <c r="V16" s="140" t="e">
        <f t="shared" si="9"/>
        <v>#DIV/0!</v>
      </c>
      <c r="W16" s="152" t="e">
        <f>IF(R16=1,0,T16*U16)</f>
        <v>#VALUE!</v>
      </c>
      <c r="X16" s="48" t="e">
        <f t="shared" si="10"/>
        <v>#VALUE!</v>
      </c>
      <c r="Z16" s="355"/>
      <c r="AA16" s="355"/>
      <c r="AH16" s="358" t="s">
        <v>1638</v>
      </c>
      <c r="AI16" s="358"/>
      <c r="AJ16" s="358"/>
      <c r="AK16" s="358"/>
      <c r="AL16" s="358"/>
      <c r="AM16" s="358"/>
      <c r="AN16" s="358"/>
    </row>
    <row r="17" spans="2:40" ht="63.75" customHeight="1" x14ac:dyDescent="0.25">
      <c r="B17" s="301">
        <v>5</v>
      </c>
      <c r="C17" s="154" t="s">
        <v>381</v>
      </c>
      <c r="D17" s="139"/>
      <c r="E17" s="283" t="s">
        <v>382</v>
      </c>
      <c r="F17" s="283"/>
      <c r="G17" s="283"/>
      <c r="H17" s="139"/>
      <c r="I17" s="165"/>
      <c r="J17" s="137">
        <f>SUM(L17:Q17)</f>
        <v>0</v>
      </c>
      <c r="K17" s="137">
        <f t="shared" si="7"/>
        <v>0</v>
      </c>
      <c r="L17" s="135"/>
      <c r="M17" s="135"/>
      <c r="N17" s="135"/>
      <c r="O17" s="135"/>
      <c r="P17" s="136"/>
      <c r="Q17" s="135"/>
      <c r="R17" s="136"/>
      <c r="T17" s="138" t="str">
        <f t="shared" si="11"/>
        <v/>
      </c>
      <c r="U17" s="160" t="e">
        <f>1/$J$62</f>
        <v>#DIV/0!</v>
      </c>
      <c r="V17" s="140" t="e">
        <f t="shared" si="9"/>
        <v>#DIV/0!</v>
      </c>
      <c r="W17" s="152" t="e">
        <f>IF(R17=1,0,T17*U17)</f>
        <v>#VALUE!</v>
      </c>
      <c r="X17" s="48" t="e">
        <f t="shared" si="10"/>
        <v>#VALUE!</v>
      </c>
      <c r="Z17" s="355"/>
      <c r="AA17" s="355"/>
      <c r="AH17" s="358" t="s">
        <v>1639</v>
      </c>
      <c r="AI17" s="358"/>
      <c r="AJ17" s="358"/>
      <c r="AK17" s="358"/>
      <c r="AL17" s="358"/>
      <c r="AM17" s="358"/>
      <c r="AN17" s="358"/>
    </row>
    <row r="18" spans="2:40" ht="59.25" customHeight="1" x14ac:dyDescent="0.25">
      <c r="B18" s="301" t="s">
        <v>383</v>
      </c>
      <c r="C18" s="155" t="s">
        <v>384</v>
      </c>
      <c r="D18" s="128"/>
      <c r="E18" s="283" t="s">
        <v>385</v>
      </c>
      <c r="F18" s="284"/>
      <c r="G18" s="286"/>
      <c r="H18" s="128"/>
      <c r="I18" s="165"/>
      <c r="J18" s="165"/>
      <c r="K18" s="137">
        <f t="shared" si="7"/>
        <v>0</v>
      </c>
      <c r="L18" s="135"/>
      <c r="M18" s="135"/>
      <c r="N18" s="135"/>
      <c r="O18" s="135"/>
      <c r="P18" s="136"/>
      <c r="Q18" s="135"/>
      <c r="R18" s="136"/>
      <c r="T18" s="138" t="str">
        <f t="shared" si="11"/>
        <v/>
      </c>
      <c r="U18" s="160"/>
      <c r="V18" s="140" t="e">
        <f t="shared" si="9"/>
        <v>#DIV/0!</v>
      </c>
      <c r="W18" s="152"/>
      <c r="X18" s="48" t="e">
        <f t="shared" si="10"/>
        <v>#VALUE!</v>
      </c>
      <c r="Z18" s="355"/>
      <c r="AA18" s="355"/>
      <c r="AH18" s="358" t="s">
        <v>1640</v>
      </c>
      <c r="AI18" s="358"/>
      <c r="AJ18" s="358"/>
      <c r="AK18" s="358"/>
      <c r="AL18" s="358"/>
      <c r="AM18" s="358"/>
      <c r="AN18" s="358"/>
    </row>
    <row r="19" spans="2:40" ht="61.5" customHeight="1" x14ac:dyDescent="0.25">
      <c r="B19" s="301" t="s">
        <v>386</v>
      </c>
      <c r="C19" s="156" t="s">
        <v>387</v>
      </c>
      <c r="D19" s="128"/>
      <c r="E19" s="283" t="s">
        <v>388</v>
      </c>
      <c r="F19" s="284"/>
      <c r="G19" s="286"/>
      <c r="H19" s="128"/>
      <c r="I19" s="165"/>
      <c r="J19" s="165"/>
      <c r="K19" s="137">
        <f t="shared" si="7"/>
        <v>0</v>
      </c>
      <c r="L19" s="135"/>
      <c r="M19" s="135"/>
      <c r="N19" s="135"/>
      <c r="O19" s="135"/>
      <c r="P19" s="136"/>
      <c r="Q19" s="135"/>
      <c r="R19" s="136"/>
      <c r="T19" s="138" t="str">
        <f t="shared" si="11"/>
        <v/>
      </c>
      <c r="U19" s="160"/>
      <c r="V19" s="140" t="e">
        <f t="shared" si="9"/>
        <v>#DIV/0!</v>
      </c>
      <c r="W19" s="152"/>
      <c r="X19" s="48" t="e">
        <f t="shared" si="10"/>
        <v>#VALUE!</v>
      </c>
      <c r="Z19" s="355"/>
      <c r="AA19" s="355"/>
      <c r="AH19" s="358" t="s">
        <v>1641</v>
      </c>
      <c r="AI19" s="358"/>
      <c r="AJ19" s="358"/>
      <c r="AK19" s="358"/>
      <c r="AL19" s="358"/>
      <c r="AM19" s="358"/>
      <c r="AN19" s="358"/>
    </row>
    <row r="20" spans="2:40" ht="54" customHeight="1" x14ac:dyDescent="0.25">
      <c r="B20" s="301" t="s">
        <v>389</v>
      </c>
      <c r="C20" s="156" t="s">
        <v>390</v>
      </c>
      <c r="D20" s="128"/>
      <c r="E20" s="283" t="s">
        <v>391</v>
      </c>
      <c r="F20" s="284"/>
      <c r="G20" s="278" t="s">
        <v>392</v>
      </c>
      <c r="H20" s="128"/>
      <c r="I20" s="165"/>
      <c r="J20" s="165"/>
      <c r="K20" s="137">
        <f t="shared" si="7"/>
        <v>0</v>
      </c>
      <c r="L20" s="135"/>
      <c r="M20" s="135"/>
      <c r="N20" s="135"/>
      <c r="O20" s="135"/>
      <c r="P20" s="136"/>
      <c r="Q20" s="135"/>
      <c r="R20" s="136"/>
      <c r="T20" s="138" t="str">
        <f t="shared" si="11"/>
        <v/>
      </c>
      <c r="U20" s="160"/>
      <c r="V20" s="140" t="e">
        <f t="shared" si="9"/>
        <v>#DIV/0!</v>
      </c>
      <c r="W20" s="152"/>
      <c r="X20" s="48" t="e">
        <f t="shared" si="10"/>
        <v>#VALUE!</v>
      </c>
      <c r="Z20" s="355"/>
      <c r="AA20" s="355"/>
      <c r="AH20" s="358" t="s">
        <v>1642</v>
      </c>
      <c r="AI20" s="358"/>
      <c r="AJ20" s="358"/>
      <c r="AK20" s="358"/>
      <c r="AL20" s="358"/>
      <c r="AM20" s="358"/>
      <c r="AN20" s="358"/>
    </row>
    <row r="21" spans="2:40" ht="117.75" customHeight="1" x14ac:dyDescent="0.25">
      <c r="B21" s="301" t="s">
        <v>393</v>
      </c>
      <c r="C21" s="156" t="s">
        <v>394</v>
      </c>
      <c r="D21" s="128"/>
      <c r="E21" s="283" t="s">
        <v>395</v>
      </c>
      <c r="F21" s="284"/>
      <c r="G21" s="286"/>
      <c r="H21" s="128"/>
      <c r="I21" s="165"/>
      <c r="J21" s="165"/>
      <c r="K21" s="137">
        <f t="shared" si="7"/>
        <v>0</v>
      </c>
      <c r="L21" s="135"/>
      <c r="M21" s="135"/>
      <c r="N21" s="135"/>
      <c r="O21" s="135"/>
      <c r="P21" s="136"/>
      <c r="Q21" s="135"/>
      <c r="R21" s="136"/>
      <c r="T21" s="138" t="str">
        <f t="shared" si="11"/>
        <v/>
      </c>
      <c r="U21" s="160"/>
      <c r="V21" s="140" t="e">
        <f t="shared" si="9"/>
        <v>#DIV/0!</v>
      </c>
      <c r="W21" s="152"/>
      <c r="X21" s="48" t="e">
        <f t="shared" si="10"/>
        <v>#VALUE!</v>
      </c>
      <c r="Z21" s="355"/>
      <c r="AA21" s="355"/>
      <c r="AH21" s="358" t="s">
        <v>1643</v>
      </c>
      <c r="AI21" s="358"/>
      <c r="AJ21" s="358"/>
      <c r="AK21" s="358"/>
      <c r="AL21" s="358"/>
      <c r="AM21" s="358"/>
      <c r="AN21" s="358"/>
    </row>
    <row r="22" spans="2:40" ht="60.75" customHeight="1" x14ac:dyDescent="0.25">
      <c r="B22" s="301" t="s">
        <v>396</v>
      </c>
      <c r="C22" s="156" t="s">
        <v>397</v>
      </c>
      <c r="D22" s="128"/>
      <c r="E22" s="283" t="s">
        <v>398</v>
      </c>
      <c r="F22" s="284"/>
      <c r="G22" s="278" t="s">
        <v>399</v>
      </c>
      <c r="H22" s="128"/>
      <c r="I22" s="165"/>
      <c r="J22" s="165"/>
      <c r="K22" s="137">
        <f t="shared" si="7"/>
        <v>0</v>
      </c>
      <c r="L22" s="135"/>
      <c r="M22" s="135"/>
      <c r="N22" s="135"/>
      <c r="O22" s="135"/>
      <c r="P22" s="136"/>
      <c r="Q22" s="135"/>
      <c r="R22" s="136"/>
      <c r="T22" s="138" t="str">
        <f t="shared" si="11"/>
        <v/>
      </c>
      <c r="U22" s="160"/>
      <c r="V22" s="140" t="e">
        <f t="shared" si="9"/>
        <v>#DIV/0!</v>
      </c>
      <c r="W22" s="152"/>
      <c r="X22" s="48" t="e">
        <f t="shared" si="10"/>
        <v>#VALUE!</v>
      </c>
      <c r="Z22" s="355"/>
      <c r="AA22" s="355"/>
      <c r="AH22" s="345"/>
      <c r="AI22" s="345"/>
      <c r="AJ22" s="345"/>
      <c r="AK22" s="345"/>
      <c r="AL22" s="345"/>
      <c r="AM22" s="345"/>
      <c r="AN22" s="345"/>
    </row>
    <row r="23" spans="2:40" ht="57.75" customHeight="1" x14ac:dyDescent="0.25">
      <c r="B23" s="301" t="s">
        <v>400</v>
      </c>
      <c r="C23" s="156" t="s">
        <v>401</v>
      </c>
      <c r="D23" s="139"/>
      <c r="E23" s="283" t="s">
        <v>402</v>
      </c>
      <c r="F23" s="283"/>
      <c r="G23" s="283"/>
      <c r="H23" s="139"/>
      <c r="I23" s="165"/>
      <c r="J23" s="165"/>
      <c r="K23" s="137">
        <f t="shared" si="7"/>
        <v>0</v>
      </c>
      <c r="L23" s="135"/>
      <c r="M23" s="135"/>
      <c r="N23" s="135"/>
      <c r="O23" s="135"/>
      <c r="P23" s="136"/>
      <c r="Q23" s="135"/>
      <c r="R23" s="136"/>
      <c r="T23" s="138" t="str">
        <f t="shared" si="11"/>
        <v/>
      </c>
      <c r="U23" s="160"/>
      <c r="V23" s="140" t="e">
        <f t="shared" si="9"/>
        <v>#DIV/0!</v>
      </c>
      <c r="W23" s="152"/>
      <c r="X23" s="48" t="e">
        <f t="shared" si="10"/>
        <v>#VALUE!</v>
      </c>
      <c r="Z23" s="355"/>
      <c r="AA23" s="355"/>
      <c r="AH23" s="358" t="s">
        <v>1644</v>
      </c>
      <c r="AI23" s="358"/>
      <c r="AJ23" s="358"/>
      <c r="AK23" s="358"/>
      <c r="AL23" s="358"/>
      <c r="AM23" s="358"/>
      <c r="AN23" s="358"/>
    </row>
    <row r="24" spans="2:40" ht="62.25" customHeight="1" x14ac:dyDescent="0.25">
      <c r="B24" s="301" t="s">
        <v>403</v>
      </c>
      <c r="C24" s="157" t="s">
        <v>404</v>
      </c>
      <c r="D24" s="139"/>
      <c r="E24" s="283" t="s">
        <v>405</v>
      </c>
      <c r="F24" s="283"/>
      <c r="G24" s="278" t="s">
        <v>406</v>
      </c>
      <c r="H24" s="139"/>
      <c r="I24" s="165"/>
      <c r="J24" s="165"/>
      <c r="K24" s="137">
        <f t="shared" si="7"/>
        <v>0</v>
      </c>
      <c r="L24" s="135"/>
      <c r="M24" s="135"/>
      <c r="N24" s="135"/>
      <c r="O24" s="135"/>
      <c r="P24" s="136"/>
      <c r="Q24" s="135"/>
      <c r="R24" s="136"/>
      <c r="T24" s="138" t="str">
        <f t="shared" si="11"/>
        <v/>
      </c>
      <c r="U24" s="160"/>
      <c r="V24" s="140" t="e">
        <f t="shared" si="9"/>
        <v>#DIV/0!</v>
      </c>
      <c r="W24" s="152"/>
      <c r="X24" s="48" t="e">
        <f t="shared" si="10"/>
        <v>#VALUE!</v>
      </c>
      <c r="Z24" s="355"/>
      <c r="AA24" s="355"/>
      <c r="AH24" s="358" t="s">
        <v>1645</v>
      </c>
      <c r="AI24" s="358"/>
      <c r="AJ24" s="358"/>
      <c r="AK24" s="358"/>
      <c r="AL24" s="358"/>
      <c r="AM24" s="358"/>
      <c r="AN24" s="358"/>
    </row>
    <row r="25" spans="2:40" ht="55.5" customHeight="1" x14ac:dyDescent="0.25">
      <c r="B25" s="301">
        <v>6</v>
      </c>
      <c r="C25" s="154" t="s">
        <v>407</v>
      </c>
      <c r="D25" s="128"/>
      <c r="E25" s="283" t="s">
        <v>408</v>
      </c>
      <c r="F25" s="284"/>
      <c r="G25" s="286"/>
      <c r="H25" s="128"/>
      <c r="I25" s="165"/>
      <c r="J25" s="137">
        <f>SUM(L25:Q25)</f>
        <v>0</v>
      </c>
      <c r="K25" s="137">
        <f t="shared" si="7"/>
        <v>0</v>
      </c>
      <c r="L25" s="135"/>
      <c r="M25" s="135"/>
      <c r="N25" s="135"/>
      <c r="O25" s="135"/>
      <c r="P25" s="136"/>
      <c r="Q25" s="135"/>
      <c r="R25" s="136"/>
      <c r="T25" s="138" t="str">
        <f t="shared" si="11"/>
        <v/>
      </c>
      <c r="U25" s="160" t="e">
        <f>1/$J$62</f>
        <v>#DIV/0!</v>
      </c>
      <c r="V25" s="140" t="e">
        <f t="shared" si="9"/>
        <v>#DIV/0!</v>
      </c>
      <c r="W25" s="152" t="e">
        <f>IF(R25=1,0,T25*U25)</f>
        <v>#VALUE!</v>
      </c>
      <c r="X25" s="48" t="e">
        <f t="shared" si="10"/>
        <v>#VALUE!</v>
      </c>
      <c r="Z25" s="355"/>
      <c r="AA25" s="355"/>
      <c r="AH25" s="358" t="s">
        <v>1646</v>
      </c>
      <c r="AI25" s="358"/>
      <c r="AJ25" s="358"/>
      <c r="AK25" s="358"/>
      <c r="AL25" s="358"/>
      <c r="AM25" s="358"/>
      <c r="AN25" s="358"/>
    </row>
    <row r="26" spans="2:40" ht="54.75" customHeight="1" x14ac:dyDescent="0.25">
      <c r="B26" s="301">
        <v>7</v>
      </c>
      <c r="C26" s="154" t="s">
        <v>409</v>
      </c>
      <c r="D26" s="128"/>
      <c r="E26" s="283" t="s">
        <v>410</v>
      </c>
      <c r="F26" s="284"/>
      <c r="G26" s="286"/>
      <c r="H26" s="128"/>
      <c r="I26" s="165"/>
      <c r="J26" s="137">
        <f>SUM(L26:Q26)</f>
        <v>0</v>
      </c>
      <c r="K26" s="137">
        <f t="shared" si="7"/>
        <v>0</v>
      </c>
      <c r="L26" s="135"/>
      <c r="M26" s="135"/>
      <c r="N26" s="135"/>
      <c r="O26" s="135"/>
      <c r="P26" s="136"/>
      <c r="Q26" s="135"/>
      <c r="R26" s="136"/>
      <c r="T26" s="138" t="str">
        <f t="shared" si="11"/>
        <v/>
      </c>
      <c r="U26" s="160" t="e">
        <f>1/$J$62</f>
        <v>#DIV/0!</v>
      </c>
      <c r="V26" s="140" t="e">
        <f t="shared" si="9"/>
        <v>#DIV/0!</v>
      </c>
      <c r="W26" s="152" t="e">
        <f>IF(R26=1,0,T26*U26)</f>
        <v>#VALUE!</v>
      </c>
      <c r="X26" s="48" t="e">
        <f t="shared" si="10"/>
        <v>#VALUE!</v>
      </c>
      <c r="Z26" s="355"/>
      <c r="AA26" s="355"/>
      <c r="AH26" s="358" t="s">
        <v>1647</v>
      </c>
      <c r="AI26" s="358"/>
      <c r="AJ26" s="358"/>
      <c r="AK26" s="358"/>
      <c r="AL26" s="358"/>
      <c r="AM26" s="358"/>
      <c r="AN26" s="358"/>
    </row>
    <row r="27" spans="2:40" ht="71.25" customHeight="1" x14ac:dyDescent="0.25">
      <c r="B27" s="301" t="s">
        <v>411</v>
      </c>
      <c r="C27" s="155" t="s">
        <v>412</v>
      </c>
      <c r="D27" s="132"/>
      <c r="E27" s="279" t="s">
        <v>413</v>
      </c>
      <c r="F27" s="279"/>
      <c r="G27" s="279"/>
      <c r="H27" s="132"/>
      <c r="I27" s="165"/>
      <c r="J27" s="165"/>
      <c r="K27" s="137">
        <f t="shared" si="7"/>
        <v>0</v>
      </c>
      <c r="L27" s="135"/>
      <c r="M27" s="135"/>
      <c r="N27" s="135"/>
      <c r="O27" s="135"/>
      <c r="P27" s="136"/>
      <c r="Q27" s="135"/>
      <c r="R27" s="136"/>
      <c r="T27" s="138" t="str">
        <f t="shared" si="11"/>
        <v/>
      </c>
      <c r="U27" s="160"/>
      <c r="V27" s="140" t="e">
        <f t="shared" si="9"/>
        <v>#DIV/0!</v>
      </c>
      <c r="W27" s="152"/>
      <c r="X27" s="48" t="e">
        <f t="shared" si="10"/>
        <v>#VALUE!</v>
      </c>
      <c r="Z27" s="355"/>
      <c r="AA27" s="355"/>
      <c r="AH27" s="358" t="s">
        <v>1648</v>
      </c>
      <c r="AI27" s="358"/>
      <c r="AJ27" s="358"/>
      <c r="AK27" s="358"/>
      <c r="AL27" s="358"/>
      <c r="AM27" s="358"/>
      <c r="AN27" s="358"/>
    </row>
    <row r="28" spans="2:40" ht="55.5" customHeight="1" x14ac:dyDescent="0.25">
      <c r="B28" s="301" t="s">
        <v>414</v>
      </c>
      <c r="C28" s="156" t="s">
        <v>415</v>
      </c>
      <c r="D28" s="128"/>
      <c r="E28" s="279" t="s">
        <v>416</v>
      </c>
      <c r="F28" s="284"/>
      <c r="G28" s="278" t="s">
        <v>417</v>
      </c>
      <c r="H28" s="128"/>
      <c r="I28" s="165"/>
      <c r="J28" s="165"/>
      <c r="K28" s="137">
        <f t="shared" si="7"/>
        <v>0</v>
      </c>
      <c r="L28" s="135"/>
      <c r="M28" s="135"/>
      <c r="N28" s="135"/>
      <c r="O28" s="135"/>
      <c r="P28" s="136"/>
      <c r="Q28" s="135"/>
      <c r="R28" s="136"/>
      <c r="T28" s="138" t="str">
        <f t="shared" si="11"/>
        <v/>
      </c>
      <c r="U28" s="160"/>
      <c r="V28" s="140" t="e">
        <f t="shared" si="9"/>
        <v>#DIV/0!</v>
      </c>
      <c r="W28" s="152"/>
      <c r="X28" s="48" t="e">
        <f t="shared" si="10"/>
        <v>#VALUE!</v>
      </c>
      <c r="Z28" s="355"/>
      <c r="AA28" s="355"/>
      <c r="AH28" s="357" t="s">
        <v>1649</v>
      </c>
      <c r="AI28" s="357"/>
      <c r="AJ28" s="357"/>
      <c r="AK28" s="357"/>
      <c r="AL28" s="357"/>
      <c r="AM28" s="357"/>
      <c r="AN28" s="357"/>
    </row>
    <row r="29" spans="2:40" ht="53.25" customHeight="1" x14ac:dyDescent="0.25">
      <c r="B29" s="301" t="s">
        <v>418</v>
      </c>
      <c r="C29" s="156" t="s">
        <v>419</v>
      </c>
      <c r="D29" s="128"/>
      <c r="E29" s="284" t="s">
        <v>420</v>
      </c>
      <c r="F29" s="284"/>
      <c r="G29" s="278" t="s">
        <v>421</v>
      </c>
      <c r="H29" s="128"/>
      <c r="I29" s="165"/>
      <c r="J29" s="165"/>
      <c r="K29" s="137">
        <f t="shared" si="7"/>
        <v>0</v>
      </c>
      <c r="L29" s="135"/>
      <c r="M29" s="135"/>
      <c r="N29" s="135"/>
      <c r="O29" s="135"/>
      <c r="P29" s="136"/>
      <c r="Q29" s="135"/>
      <c r="R29" s="136"/>
      <c r="T29" s="138" t="str">
        <f t="shared" si="11"/>
        <v/>
      </c>
      <c r="U29" s="160"/>
      <c r="V29" s="140" t="e">
        <f t="shared" si="9"/>
        <v>#DIV/0!</v>
      </c>
      <c r="W29" s="152"/>
      <c r="X29" s="48" t="e">
        <f t="shared" si="10"/>
        <v>#VALUE!</v>
      </c>
      <c r="Z29" s="355"/>
      <c r="AA29" s="355"/>
      <c r="AH29" s="357" t="s">
        <v>1650</v>
      </c>
      <c r="AI29" s="357"/>
      <c r="AJ29" s="357"/>
      <c r="AK29" s="357"/>
      <c r="AL29" s="357"/>
      <c r="AM29" s="357"/>
      <c r="AN29" s="357"/>
    </row>
    <row r="30" spans="2:40" ht="57" customHeight="1" x14ac:dyDescent="0.25">
      <c r="B30" s="301" t="s">
        <v>422</v>
      </c>
      <c r="C30" s="156" t="s">
        <v>423</v>
      </c>
      <c r="D30" s="128"/>
      <c r="E30" s="284" t="s">
        <v>424</v>
      </c>
      <c r="F30" s="284"/>
      <c r="G30" s="278" t="s">
        <v>425</v>
      </c>
      <c r="H30" s="128"/>
      <c r="I30" s="165"/>
      <c r="J30" s="165"/>
      <c r="K30" s="137">
        <f t="shared" si="7"/>
        <v>0</v>
      </c>
      <c r="L30" s="135"/>
      <c r="M30" s="135"/>
      <c r="N30" s="135"/>
      <c r="O30" s="135"/>
      <c r="P30" s="136"/>
      <c r="Q30" s="135"/>
      <c r="R30" s="136"/>
      <c r="T30" s="138" t="str">
        <f t="shared" si="11"/>
        <v/>
      </c>
      <c r="U30" s="160"/>
      <c r="V30" s="140" t="e">
        <f t="shared" si="9"/>
        <v>#DIV/0!</v>
      </c>
      <c r="W30" s="152"/>
      <c r="X30" s="48" t="e">
        <f t="shared" si="10"/>
        <v>#VALUE!</v>
      </c>
      <c r="Z30" s="355"/>
      <c r="AA30" s="355"/>
      <c r="AH30" s="357" t="s">
        <v>1651</v>
      </c>
      <c r="AI30" s="357"/>
      <c r="AJ30" s="357"/>
      <c r="AK30" s="357"/>
      <c r="AL30" s="357"/>
      <c r="AM30" s="357"/>
      <c r="AN30" s="357"/>
    </row>
    <row r="31" spans="2:40" ht="59.25" customHeight="1" x14ac:dyDescent="0.25">
      <c r="B31" s="301" t="s">
        <v>426</v>
      </c>
      <c r="C31" s="156" t="s">
        <v>427</v>
      </c>
      <c r="D31" s="128"/>
      <c r="E31" s="284" t="s">
        <v>428</v>
      </c>
      <c r="F31" s="284"/>
      <c r="G31" s="286"/>
      <c r="H31" s="128"/>
      <c r="I31" s="165"/>
      <c r="J31" s="165"/>
      <c r="K31" s="137">
        <f t="shared" si="7"/>
        <v>0</v>
      </c>
      <c r="L31" s="135"/>
      <c r="M31" s="135"/>
      <c r="N31" s="135"/>
      <c r="O31" s="135"/>
      <c r="P31" s="136"/>
      <c r="Q31" s="135"/>
      <c r="R31" s="136"/>
      <c r="T31" s="138" t="str">
        <f t="shared" si="11"/>
        <v/>
      </c>
      <c r="U31" s="160"/>
      <c r="V31" s="140" t="e">
        <f t="shared" si="9"/>
        <v>#DIV/0!</v>
      </c>
      <c r="W31" s="152"/>
      <c r="X31" s="48" t="e">
        <f t="shared" si="10"/>
        <v>#VALUE!</v>
      </c>
      <c r="Z31" s="355"/>
      <c r="AA31" s="355"/>
      <c r="AH31" s="358" t="s">
        <v>1652</v>
      </c>
      <c r="AI31" s="358"/>
      <c r="AJ31" s="358"/>
      <c r="AK31" s="358"/>
      <c r="AL31" s="358"/>
      <c r="AM31" s="358"/>
      <c r="AN31" s="358"/>
    </row>
    <row r="32" spans="2:40" ht="54" customHeight="1" x14ac:dyDescent="0.25">
      <c r="B32" s="301" t="s">
        <v>429</v>
      </c>
      <c r="C32" s="156" t="s">
        <v>430</v>
      </c>
      <c r="D32" s="128"/>
      <c r="E32" s="284" t="s">
        <v>431</v>
      </c>
      <c r="F32" s="284"/>
      <c r="G32" s="286"/>
      <c r="H32" s="128"/>
      <c r="I32" s="165"/>
      <c r="J32" s="165"/>
      <c r="K32" s="137">
        <f t="shared" si="7"/>
        <v>0</v>
      </c>
      <c r="L32" s="135"/>
      <c r="M32" s="135"/>
      <c r="N32" s="135"/>
      <c r="O32" s="135"/>
      <c r="P32" s="136"/>
      <c r="Q32" s="135"/>
      <c r="R32" s="136"/>
      <c r="T32" s="138" t="str">
        <f t="shared" si="11"/>
        <v/>
      </c>
      <c r="U32" s="160"/>
      <c r="V32" s="140" t="e">
        <f t="shared" si="9"/>
        <v>#DIV/0!</v>
      </c>
      <c r="W32" s="152"/>
      <c r="X32" s="48" t="e">
        <f t="shared" si="10"/>
        <v>#VALUE!</v>
      </c>
      <c r="Z32" s="355"/>
      <c r="AA32" s="355"/>
      <c r="AH32" s="345"/>
      <c r="AI32" s="345"/>
      <c r="AJ32" s="345"/>
      <c r="AK32" s="345"/>
      <c r="AL32" s="345"/>
      <c r="AM32" s="345"/>
      <c r="AN32" s="345"/>
    </row>
    <row r="33" spans="2:40" ht="52.5" customHeight="1" x14ac:dyDescent="0.25">
      <c r="B33" s="301" t="s">
        <v>432</v>
      </c>
      <c r="C33" s="157" t="s">
        <v>433</v>
      </c>
      <c r="D33" s="128"/>
      <c r="E33" s="284" t="s">
        <v>434</v>
      </c>
      <c r="F33" s="284"/>
      <c r="G33" s="278" t="s">
        <v>435</v>
      </c>
      <c r="H33" s="128"/>
      <c r="I33" s="165"/>
      <c r="J33" s="165"/>
      <c r="K33" s="137">
        <f t="shared" si="7"/>
        <v>0</v>
      </c>
      <c r="L33" s="135"/>
      <c r="M33" s="135"/>
      <c r="N33" s="135"/>
      <c r="O33" s="135"/>
      <c r="P33" s="136"/>
      <c r="Q33" s="135"/>
      <c r="R33" s="136"/>
      <c r="T33" s="138" t="str">
        <f t="shared" si="11"/>
        <v/>
      </c>
      <c r="U33" s="160"/>
      <c r="V33" s="140" t="e">
        <f t="shared" si="9"/>
        <v>#DIV/0!</v>
      </c>
      <c r="W33" s="152"/>
      <c r="X33" s="48" t="e">
        <f t="shared" si="10"/>
        <v>#VALUE!</v>
      </c>
      <c r="Z33" s="355"/>
      <c r="AA33" s="355"/>
      <c r="AH33" s="345"/>
      <c r="AI33" s="345"/>
      <c r="AJ33" s="345"/>
      <c r="AK33" s="345"/>
      <c r="AL33" s="345"/>
      <c r="AM33" s="345"/>
      <c r="AN33" s="345"/>
    </row>
    <row r="34" spans="2:40" ht="54.75" customHeight="1" x14ac:dyDescent="0.25">
      <c r="B34" s="301">
        <v>8</v>
      </c>
      <c r="C34" s="154" t="s">
        <v>436</v>
      </c>
      <c r="D34" s="128"/>
      <c r="E34" s="284"/>
      <c r="F34" s="284"/>
      <c r="G34" s="286"/>
      <c r="H34" s="128"/>
      <c r="I34" s="165"/>
      <c r="J34" s="137">
        <f>SUM(L34:Q34)</f>
        <v>0</v>
      </c>
      <c r="K34" s="137">
        <f t="shared" si="7"/>
        <v>0</v>
      </c>
      <c r="L34" s="135"/>
      <c r="M34" s="135"/>
      <c r="N34" s="135"/>
      <c r="O34" s="135"/>
      <c r="P34" s="136"/>
      <c r="Q34" s="135"/>
      <c r="R34" s="136"/>
      <c r="T34" s="138" t="str">
        <f t="shared" si="11"/>
        <v/>
      </c>
      <c r="U34" s="160" t="e">
        <f>1/$J$62</f>
        <v>#DIV/0!</v>
      </c>
      <c r="V34" s="140" t="e">
        <f t="shared" si="9"/>
        <v>#DIV/0!</v>
      </c>
      <c r="W34" s="152" t="e">
        <f>IF(R34=1,0,T34*U34)</f>
        <v>#VALUE!</v>
      </c>
      <c r="X34" s="48" t="e">
        <f t="shared" si="10"/>
        <v>#VALUE!</v>
      </c>
      <c r="Z34" s="355"/>
      <c r="AA34" s="355"/>
      <c r="AH34" s="358" t="s">
        <v>1653</v>
      </c>
      <c r="AI34" s="358"/>
      <c r="AJ34" s="358"/>
      <c r="AK34" s="358"/>
      <c r="AL34" s="358"/>
      <c r="AM34" s="358"/>
      <c r="AN34" s="358"/>
    </row>
    <row r="35" spans="2:40" ht="51" customHeight="1" x14ac:dyDescent="0.25">
      <c r="B35" s="301" t="s">
        <v>437</v>
      </c>
      <c r="C35" s="155" t="s">
        <v>438</v>
      </c>
      <c r="D35" s="128"/>
      <c r="E35" s="284"/>
      <c r="F35" s="284"/>
      <c r="G35" s="286"/>
      <c r="H35" s="128"/>
      <c r="I35" s="165"/>
      <c r="J35" s="165"/>
      <c r="K35" s="137">
        <f t="shared" si="7"/>
        <v>0</v>
      </c>
      <c r="L35" s="135"/>
      <c r="M35" s="135"/>
      <c r="N35" s="135"/>
      <c r="O35" s="135"/>
      <c r="P35" s="136"/>
      <c r="Q35" s="135"/>
      <c r="R35" s="136"/>
      <c r="T35" s="138" t="str">
        <f t="shared" si="11"/>
        <v/>
      </c>
      <c r="U35" s="160"/>
      <c r="V35" s="140" t="e">
        <f t="shared" si="9"/>
        <v>#DIV/0!</v>
      </c>
      <c r="W35" s="152"/>
      <c r="X35" s="48" t="e">
        <f t="shared" si="10"/>
        <v>#VALUE!</v>
      </c>
      <c r="Z35" s="355"/>
      <c r="AA35" s="355"/>
      <c r="AH35" s="358" t="s">
        <v>1654</v>
      </c>
      <c r="AI35" s="358"/>
      <c r="AJ35" s="358"/>
      <c r="AK35" s="358"/>
      <c r="AL35" s="358"/>
      <c r="AM35" s="358"/>
      <c r="AN35" s="358"/>
    </row>
    <row r="36" spans="2:40" ht="54.75" customHeight="1" x14ac:dyDescent="0.25">
      <c r="B36" s="301" t="s">
        <v>439</v>
      </c>
      <c r="C36" s="156" t="s">
        <v>440</v>
      </c>
      <c r="D36" s="133"/>
      <c r="E36" s="284"/>
      <c r="F36" s="284"/>
      <c r="G36" s="286"/>
      <c r="H36" s="133"/>
      <c r="I36" s="165"/>
      <c r="J36" s="165"/>
      <c r="K36" s="137">
        <f t="shared" si="7"/>
        <v>0</v>
      </c>
      <c r="L36" s="135"/>
      <c r="M36" s="135"/>
      <c r="N36" s="135"/>
      <c r="O36" s="135"/>
      <c r="P36" s="136"/>
      <c r="Q36" s="135"/>
      <c r="R36" s="136"/>
      <c r="T36" s="138" t="str">
        <f t="shared" si="11"/>
        <v/>
      </c>
      <c r="U36" s="160"/>
      <c r="V36" s="140" t="e">
        <f t="shared" si="9"/>
        <v>#DIV/0!</v>
      </c>
      <c r="W36" s="152"/>
      <c r="X36" s="48" t="e">
        <f t="shared" si="10"/>
        <v>#VALUE!</v>
      </c>
      <c r="Z36" s="355"/>
      <c r="AA36" s="355"/>
      <c r="AH36" s="358" t="s">
        <v>1655</v>
      </c>
      <c r="AI36" s="358"/>
      <c r="AJ36" s="358"/>
      <c r="AK36" s="358"/>
      <c r="AL36" s="358"/>
      <c r="AM36" s="358"/>
      <c r="AN36" s="358"/>
    </row>
    <row r="37" spans="2:40" ht="49.5" customHeight="1" x14ac:dyDescent="0.25">
      <c r="B37" s="301" t="s">
        <v>441</v>
      </c>
      <c r="C37" s="156" t="s">
        <v>442</v>
      </c>
      <c r="D37" s="128"/>
      <c r="E37" s="284"/>
      <c r="F37" s="284"/>
      <c r="G37" s="286"/>
      <c r="H37" s="128"/>
      <c r="I37" s="165"/>
      <c r="J37" s="165"/>
      <c r="K37" s="137">
        <f t="shared" si="7"/>
        <v>0</v>
      </c>
      <c r="L37" s="135"/>
      <c r="M37" s="135"/>
      <c r="N37" s="135"/>
      <c r="O37" s="135"/>
      <c r="P37" s="136"/>
      <c r="Q37" s="135"/>
      <c r="R37" s="136"/>
      <c r="T37" s="138" t="str">
        <f t="shared" si="11"/>
        <v/>
      </c>
      <c r="U37" s="160"/>
      <c r="V37" s="140" t="e">
        <f t="shared" si="9"/>
        <v>#DIV/0!</v>
      </c>
      <c r="W37" s="152"/>
      <c r="X37" s="48" t="e">
        <f t="shared" si="10"/>
        <v>#VALUE!</v>
      </c>
      <c r="Z37" s="355"/>
      <c r="AA37" s="355"/>
      <c r="AH37" s="345"/>
      <c r="AI37" s="345"/>
      <c r="AJ37" s="345"/>
      <c r="AK37" s="345"/>
      <c r="AL37" s="345"/>
      <c r="AM37" s="345"/>
      <c r="AN37" s="345"/>
    </row>
    <row r="38" spans="2:40" ht="48.75" customHeight="1" x14ac:dyDescent="0.25">
      <c r="B38" s="301" t="s">
        <v>443</v>
      </c>
      <c r="C38" s="156" t="s">
        <v>444</v>
      </c>
      <c r="D38" s="128"/>
      <c r="E38" s="284"/>
      <c r="F38" s="284"/>
      <c r="G38" s="286"/>
      <c r="H38" s="128"/>
      <c r="I38" s="165"/>
      <c r="J38" s="165"/>
      <c r="K38" s="137">
        <f t="shared" si="7"/>
        <v>0</v>
      </c>
      <c r="L38" s="135"/>
      <c r="M38" s="135"/>
      <c r="N38" s="135"/>
      <c r="O38" s="135"/>
      <c r="P38" s="136"/>
      <c r="Q38" s="135"/>
      <c r="R38" s="136"/>
      <c r="T38" s="138" t="str">
        <f t="shared" si="11"/>
        <v/>
      </c>
      <c r="U38" s="160"/>
      <c r="V38" s="140" t="e">
        <f t="shared" si="9"/>
        <v>#DIV/0!</v>
      </c>
      <c r="W38" s="152"/>
      <c r="X38" s="48" t="e">
        <f t="shared" si="10"/>
        <v>#VALUE!</v>
      </c>
      <c r="Z38" s="355"/>
      <c r="AA38" s="355"/>
      <c r="AH38" s="358" t="s">
        <v>1656</v>
      </c>
      <c r="AI38" s="358"/>
      <c r="AJ38" s="358"/>
      <c r="AK38" s="358"/>
      <c r="AL38" s="358"/>
      <c r="AM38" s="358"/>
      <c r="AN38" s="358"/>
    </row>
    <row r="39" spans="2:40" ht="49.5" customHeight="1" x14ac:dyDescent="0.25">
      <c r="B39" s="301" t="s">
        <v>445</v>
      </c>
      <c r="C39" s="156" t="s">
        <v>446</v>
      </c>
      <c r="D39" s="128"/>
      <c r="E39" s="284"/>
      <c r="F39" s="284"/>
      <c r="G39" s="286"/>
      <c r="H39" s="128"/>
      <c r="I39" s="165"/>
      <c r="J39" s="165"/>
      <c r="K39" s="137">
        <f t="shared" si="7"/>
        <v>0</v>
      </c>
      <c r="L39" s="135"/>
      <c r="M39" s="135"/>
      <c r="N39" s="135"/>
      <c r="O39" s="135"/>
      <c r="P39" s="136"/>
      <c r="Q39" s="135"/>
      <c r="R39" s="136"/>
      <c r="T39" s="138" t="str">
        <f t="shared" si="11"/>
        <v/>
      </c>
      <c r="U39" s="160"/>
      <c r="V39" s="140" t="e">
        <f t="shared" si="9"/>
        <v>#DIV/0!</v>
      </c>
      <c r="W39" s="152"/>
      <c r="X39" s="48" t="e">
        <f t="shared" si="10"/>
        <v>#VALUE!</v>
      </c>
      <c r="Z39" s="355"/>
      <c r="AA39" s="355"/>
      <c r="AH39" s="358" t="s">
        <v>1657</v>
      </c>
      <c r="AI39" s="358"/>
      <c r="AJ39" s="358"/>
      <c r="AK39" s="358"/>
      <c r="AL39" s="358"/>
      <c r="AM39" s="358"/>
      <c r="AN39" s="358"/>
    </row>
    <row r="40" spans="2:40" ht="51" customHeight="1" x14ac:dyDescent="0.25">
      <c r="B40" s="301" t="s">
        <v>447</v>
      </c>
      <c r="C40" s="157" t="s">
        <v>448</v>
      </c>
      <c r="D40" s="128"/>
      <c r="E40" s="284"/>
      <c r="F40" s="284"/>
      <c r="G40" s="286"/>
      <c r="H40" s="128"/>
      <c r="I40" s="165"/>
      <c r="J40" s="165"/>
      <c r="K40" s="137">
        <f t="shared" si="7"/>
        <v>0</v>
      </c>
      <c r="L40" s="135"/>
      <c r="M40" s="135"/>
      <c r="N40" s="135"/>
      <c r="O40" s="135"/>
      <c r="P40" s="136"/>
      <c r="Q40" s="135"/>
      <c r="R40" s="136"/>
      <c r="T40" s="138" t="str">
        <f t="shared" si="11"/>
        <v/>
      </c>
      <c r="U40" s="160"/>
      <c r="V40" s="140" t="e">
        <f t="shared" si="9"/>
        <v>#DIV/0!</v>
      </c>
      <c r="W40" s="152"/>
      <c r="X40" s="48" t="e">
        <f t="shared" si="10"/>
        <v>#VALUE!</v>
      </c>
      <c r="Z40" s="355"/>
      <c r="AA40" s="355"/>
      <c r="AH40" s="358" t="s">
        <v>1658</v>
      </c>
      <c r="AI40" s="358"/>
      <c r="AJ40" s="358"/>
      <c r="AK40" s="358"/>
      <c r="AL40" s="358"/>
      <c r="AM40" s="358"/>
      <c r="AN40" s="358"/>
    </row>
    <row r="41" spans="2:40" ht="58.5" customHeight="1" x14ac:dyDescent="0.25">
      <c r="B41" s="301">
        <v>9</v>
      </c>
      <c r="C41" s="154" t="s">
        <v>449</v>
      </c>
      <c r="D41" s="128"/>
      <c r="E41" s="284" t="s">
        <v>450</v>
      </c>
      <c r="F41" s="284"/>
      <c r="G41" s="286"/>
      <c r="H41" s="128"/>
      <c r="I41" s="165"/>
      <c r="J41" s="137">
        <f>SUM(L41:Q41)</f>
        <v>0</v>
      </c>
      <c r="K41" s="137">
        <f t="shared" si="7"/>
        <v>0</v>
      </c>
      <c r="L41" s="135"/>
      <c r="M41" s="135"/>
      <c r="N41" s="135"/>
      <c r="O41" s="135"/>
      <c r="P41" s="136"/>
      <c r="Q41" s="135"/>
      <c r="R41" s="136"/>
      <c r="T41" s="138" t="str">
        <f t="shared" si="11"/>
        <v/>
      </c>
      <c r="U41" s="160" t="e">
        <f>1/$J$62</f>
        <v>#DIV/0!</v>
      </c>
      <c r="V41" s="140" t="e">
        <f t="shared" si="9"/>
        <v>#DIV/0!</v>
      </c>
      <c r="W41" s="152" t="e">
        <f>IF(R41=1,0,T41*U41)</f>
        <v>#VALUE!</v>
      </c>
      <c r="X41" s="48" t="e">
        <f t="shared" si="10"/>
        <v>#VALUE!</v>
      </c>
      <c r="Z41" s="355"/>
      <c r="AA41" s="355"/>
      <c r="AH41" s="358" t="s">
        <v>1659</v>
      </c>
      <c r="AI41" s="358"/>
      <c r="AJ41" s="358"/>
      <c r="AK41" s="358"/>
      <c r="AL41" s="358"/>
      <c r="AM41" s="358"/>
      <c r="AN41" s="358"/>
    </row>
    <row r="42" spans="2:40" ht="51.75" customHeight="1" x14ac:dyDescent="0.25">
      <c r="B42" s="301" t="s">
        <v>451</v>
      </c>
      <c r="C42" s="176" t="s">
        <v>452</v>
      </c>
      <c r="D42" s="133"/>
      <c r="E42" s="284" t="s">
        <v>453</v>
      </c>
      <c r="F42" s="284"/>
      <c r="G42" s="278" t="s">
        <v>454</v>
      </c>
      <c r="H42" s="133"/>
      <c r="I42" s="165"/>
      <c r="J42" s="165"/>
      <c r="K42" s="137">
        <f t="shared" si="7"/>
        <v>0</v>
      </c>
      <c r="L42" s="135"/>
      <c r="M42" s="135"/>
      <c r="N42" s="135"/>
      <c r="O42" s="135"/>
      <c r="P42" s="136"/>
      <c r="Q42" s="135"/>
      <c r="R42" s="136"/>
      <c r="T42" s="138" t="str">
        <f t="shared" si="11"/>
        <v/>
      </c>
      <c r="U42" s="160"/>
      <c r="V42" s="140" t="e">
        <f t="shared" ref="V42" si="12">1/$K$62</f>
        <v>#DIV/0!</v>
      </c>
      <c r="W42" s="152"/>
      <c r="X42" s="48" t="e">
        <f t="shared" si="10"/>
        <v>#VALUE!</v>
      </c>
      <c r="Z42" s="355"/>
      <c r="AA42" s="355"/>
      <c r="AH42" s="358" t="s">
        <v>1660</v>
      </c>
      <c r="AI42" s="358"/>
      <c r="AJ42" s="358"/>
      <c r="AK42" s="358"/>
      <c r="AL42" s="358"/>
      <c r="AM42" s="358"/>
      <c r="AN42" s="358"/>
    </row>
    <row r="43" spans="2:40" ht="49.5" customHeight="1" x14ac:dyDescent="0.25">
      <c r="B43" s="301" t="s">
        <v>455</v>
      </c>
      <c r="C43" s="156" t="s">
        <v>456</v>
      </c>
      <c r="D43" s="128"/>
      <c r="E43" s="284" t="s">
        <v>457</v>
      </c>
      <c r="F43" s="284"/>
      <c r="G43" s="286"/>
      <c r="H43" s="128"/>
      <c r="I43" s="165"/>
      <c r="J43" s="165"/>
      <c r="K43" s="137">
        <f t="shared" si="7"/>
        <v>0</v>
      </c>
      <c r="L43" s="135"/>
      <c r="M43" s="135"/>
      <c r="N43" s="135"/>
      <c r="O43" s="135"/>
      <c r="P43" s="136"/>
      <c r="Q43" s="135"/>
      <c r="R43" s="136"/>
      <c r="T43" s="138" t="str">
        <f t="shared" si="11"/>
        <v/>
      </c>
      <c r="U43" s="160"/>
      <c r="V43" s="140" t="e">
        <f t="shared" ref="V43" si="13">1/$K$62</f>
        <v>#DIV/0!</v>
      </c>
      <c r="W43" s="152"/>
      <c r="X43" s="48" t="e">
        <f t="shared" si="10"/>
        <v>#VALUE!</v>
      </c>
      <c r="Z43" s="355"/>
      <c r="AA43" s="355"/>
      <c r="AH43" s="358" t="s">
        <v>1661</v>
      </c>
      <c r="AI43" s="358"/>
      <c r="AJ43" s="358"/>
      <c r="AK43" s="358"/>
      <c r="AL43" s="358"/>
      <c r="AM43" s="358"/>
      <c r="AN43" s="358"/>
    </row>
    <row r="44" spans="2:40" ht="48" customHeight="1" x14ac:dyDescent="0.25">
      <c r="B44" s="301" t="s">
        <v>458</v>
      </c>
      <c r="C44" s="156" t="s">
        <v>459</v>
      </c>
      <c r="D44" s="128"/>
      <c r="E44" s="284" t="s">
        <v>460</v>
      </c>
      <c r="F44" s="284"/>
      <c r="G44" s="286"/>
      <c r="H44" s="128"/>
      <c r="I44" s="165"/>
      <c r="J44" s="165"/>
      <c r="K44" s="137">
        <f t="shared" si="7"/>
        <v>0</v>
      </c>
      <c r="L44" s="135"/>
      <c r="M44" s="135"/>
      <c r="N44" s="135"/>
      <c r="O44" s="135"/>
      <c r="P44" s="136"/>
      <c r="Q44" s="135"/>
      <c r="R44" s="136"/>
      <c r="T44" s="138" t="str">
        <f t="shared" si="11"/>
        <v/>
      </c>
      <c r="U44" s="160"/>
      <c r="V44" s="140" t="e">
        <f t="shared" ref="V44:V60" si="14">1/$K$62</f>
        <v>#DIV/0!</v>
      </c>
      <c r="W44" s="152"/>
      <c r="X44" s="48" t="e">
        <f t="shared" si="10"/>
        <v>#VALUE!</v>
      </c>
      <c r="Z44" s="355"/>
      <c r="AA44" s="355"/>
      <c r="AH44" s="358" t="s">
        <v>1662</v>
      </c>
      <c r="AI44" s="358"/>
      <c r="AJ44" s="358"/>
      <c r="AK44" s="358"/>
      <c r="AL44" s="358"/>
      <c r="AM44" s="358"/>
      <c r="AN44" s="358"/>
    </row>
    <row r="45" spans="2:40" ht="50.25" customHeight="1" x14ac:dyDescent="0.25">
      <c r="B45" s="301" t="s">
        <v>461</v>
      </c>
      <c r="C45" s="156" t="s">
        <v>462</v>
      </c>
      <c r="D45" s="128"/>
      <c r="E45" s="284" t="s">
        <v>463</v>
      </c>
      <c r="F45" s="284"/>
      <c r="G45" s="286"/>
      <c r="H45" s="128"/>
      <c r="I45" s="165"/>
      <c r="J45" s="165"/>
      <c r="K45" s="137">
        <f t="shared" si="7"/>
        <v>0</v>
      </c>
      <c r="L45" s="135"/>
      <c r="M45" s="135"/>
      <c r="N45" s="135"/>
      <c r="O45" s="135"/>
      <c r="P45" s="136"/>
      <c r="Q45" s="135"/>
      <c r="R45" s="136"/>
      <c r="T45" s="138" t="str">
        <f t="shared" si="11"/>
        <v/>
      </c>
      <c r="U45" s="160"/>
      <c r="V45" s="140" t="e">
        <f t="shared" si="14"/>
        <v>#DIV/0!</v>
      </c>
      <c r="W45" s="152"/>
      <c r="X45" s="48" t="e">
        <f t="shared" si="10"/>
        <v>#VALUE!</v>
      </c>
      <c r="Z45" s="355"/>
      <c r="AA45" s="355"/>
      <c r="AH45" s="358" t="s">
        <v>1663</v>
      </c>
      <c r="AI45" s="358"/>
      <c r="AJ45" s="358"/>
      <c r="AK45" s="358"/>
      <c r="AL45" s="358"/>
      <c r="AM45" s="358"/>
      <c r="AN45" s="358"/>
    </row>
    <row r="46" spans="2:40" ht="56.25" customHeight="1" x14ac:dyDescent="0.25">
      <c r="B46" s="301" t="s">
        <v>464</v>
      </c>
      <c r="C46" s="156" t="s">
        <v>465</v>
      </c>
      <c r="D46" s="128"/>
      <c r="E46" s="284" t="s">
        <v>466</v>
      </c>
      <c r="F46" s="284"/>
      <c r="G46" s="286"/>
      <c r="H46" s="128"/>
      <c r="I46" s="165"/>
      <c r="J46" s="165"/>
      <c r="K46" s="137">
        <f t="shared" si="7"/>
        <v>0</v>
      </c>
      <c r="L46" s="135"/>
      <c r="M46" s="135"/>
      <c r="N46" s="135"/>
      <c r="O46" s="135"/>
      <c r="P46" s="136"/>
      <c r="Q46" s="135"/>
      <c r="R46" s="136"/>
      <c r="T46" s="138" t="str">
        <f t="shared" si="11"/>
        <v/>
      </c>
      <c r="U46" s="160"/>
      <c r="V46" s="140" t="e">
        <f t="shared" si="14"/>
        <v>#DIV/0!</v>
      </c>
      <c r="W46" s="152"/>
      <c r="X46" s="48" t="e">
        <f t="shared" si="10"/>
        <v>#VALUE!</v>
      </c>
      <c r="Z46" s="355"/>
      <c r="AA46" s="355"/>
      <c r="AH46" s="358" t="s">
        <v>1664</v>
      </c>
      <c r="AI46" s="358"/>
      <c r="AJ46" s="358"/>
      <c r="AK46" s="358"/>
      <c r="AL46" s="358"/>
      <c r="AM46" s="358"/>
      <c r="AN46" s="358"/>
    </row>
    <row r="47" spans="2:40" ht="52.5" customHeight="1" x14ac:dyDescent="0.25">
      <c r="B47" s="301" t="s">
        <v>467</v>
      </c>
      <c r="C47" s="157" t="s">
        <v>468</v>
      </c>
      <c r="D47" s="189"/>
      <c r="E47" s="279" t="s">
        <v>469</v>
      </c>
      <c r="F47" s="279"/>
      <c r="G47" s="279"/>
      <c r="H47" s="139"/>
      <c r="I47" s="165"/>
      <c r="J47" s="165"/>
      <c r="K47" s="137">
        <f t="shared" si="7"/>
        <v>0</v>
      </c>
      <c r="L47" s="135"/>
      <c r="M47" s="135"/>
      <c r="N47" s="135"/>
      <c r="O47" s="135"/>
      <c r="P47" s="136"/>
      <c r="Q47" s="135"/>
      <c r="R47" s="136"/>
      <c r="T47" s="138" t="str">
        <f t="shared" si="11"/>
        <v/>
      </c>
      <c r="U47" s="160"/>
      <c r="V47" s="140" t="e">
        <f t="shared" si="14"/>
        <v>#DIV/0!</v>
      </c>
      <c r="W47" s="152"/>
      <c r="X47" s="48" t="e">
        <f t="shared" si="10"/>
        <v>#VALUE!</v>
      </c>
      <c r="Z47" s="355"/>
      <c r="AA47" s="355"/>
      <c r="AH47" s="358" t="s">
        <v>1665</v>
      </c>
      <c r="AI47" s="358"/>
      <c r="AJ47" s="358"/>
      <c r="AK47" s="358"/>
      <c r="AL47" s="358"/>
      <c r="AM47" s="358"/>
      <c r="AN47" s="358"/>
    </row>
    <row r="48" spans="2:40" ht="54.75" customHeight="1" x14ac:dyDescent="0.25">
      <c r="B48" s="301">
        <v>10</v>
      </c>
      <c r="C48" s="154" t="s">
        <v>470</v>
      </c>
      <c r="D48" s="128"/>
      <c r="E48" s="284" t="s">
        <v>471</v>
      </c>
      <c r="F48" s="284"/>
      <c r="G48" s="286"/>
      <c r="H48" s="128"/>
      <c r="I48" s="165"/>
      <c r="J48" s="137">
        <f>SUM(L48:Q48)</f>
        <v>0</v>
      </c>
      <c r="K48" s="137">
        <f t="shared" si="7"/>
        <v>0</v>
      </c>
      <c r="L48" s="135"/>
      <c r="M48" s="135"/>
      <c r="N48" s="135"/>
      <c r="O48" s="135"/>
      <c r="P48" s="136"/>
      <c r="Q48" s="135"/>
      <c r="R48" s="136"/>
      <c r="T48" s="138" t="str">
        <f t="shared" si="11"/>
        <v/>
      </c>
      <c r="U48" s="160" t="e">
        <f>1/$J$62</f>
        <v>#DIV/0!</v>
      </c>
      <c r="V48" s="140" t="e">
        <f t="shared" si="14"/>
        <v>#DIV/0!</v>
      </c>
      <c r="W48" s="152" t="e">
        <f>IF(R48=1,0,T48*U48)</f>
        <v>#VALUE!</v>
      </c>
      <c r="X48" s="48" t="e">
        <f t="shared" si="10"/>
        <v>#VALUE!</v>
      </c>
      <c r="Z48" s="355"/>
      <c r="AA48" s="355"/>
      <c r="AH48" s="358" t="s">
        <v>1666</v>
      </c>
      <c r="AI48" s="358"/>
      <c r="AJ48" s="358"/>
      <c r="AK48" s="358"/>
      <c r="AL48" s="358"/>
      <c r="AM48" s="358"/>
      <c r="AN48" s="358"/>
    </row>
    <row r="49" spans="2:40" ht="50.25" customHeight="1" x14ac:dyDescent="0.25">
      <c r="B49" s="301" t="s">
        <v>472</v>
      </c>
      <c r="C49" s="155" t="s">
        <v>473</v>
      </c>
      <c r="D49" s="128"/>
      <c r="E49" s="284" t="s">
        <v>474</v>
      </c>
      <c r="F49" s="284"/>
      <c r="G49" s="286"/>
      <c r="H49" s="128"/>
      <c r="I49" s="165"/>
      <c r="J49" s="165"/>
      <c r="K49" s="137">
        <f t="shared" si="7"/>
        <v>0</v>
      </c>
      <c r="L49" s="135"/>
      <c r="M49" s="135"/>
      <c r="N49" s="135"/>
      <c r="O49" s="135"/>
      <c r="P49" s="136"/>
      <c r="Q49" s="135"/>
      <c r="R49" s="136"/>
      <c r="T49" s="138" t="str">
        <f t="shared" si="11"/>
        <v/>
      </c>
      <c r="U49" s="160"/>
      <c r="V49" s="140" t="e">
        <f t="shared" si="14"/>
        <v>#DIV/0!</v>
      </c>
      <c r="W49" s="152"/>
      <c r="X49" s="48" t="e">
        <f t="shared" si="10"/>
        <v>#VALUE!</v>
      </c>
      <c r="Z49" s="355"/>
      <c r="AA49" s="355"/>
      <c r="AH49" s="358" t="s">
        <v>1667</v>
      </c>
      <c r="AI49" s="358"/>
      <c r="AJ49" s="358"/>
      <c r="AK49" s="358"/>
      <c r="AL49" s="358"/>
      <c r="AM49" s="358"/>
      <c r="AN49" s="358"/>
    </row>
    <row r="50" spans="2:40" ht="50.25" customHeight="1" x14ac:dyDescent="0.25">
      <c r="B50" s="301" t="s">
        <v>475</v>
      </c>
      <c r="C50" s="157" t="s">
        <v>476</v>
      </c>
      <c r="D50" s="128"/>
      <c r="E50" s="284" t="s">
        <v>477</v>
      </c>
      <c r="F50" s="284"/>
      <c r="G50" s="286"/>
      <c r="H50" s="128"/>
      <c r="I50" s="165"/>
      <c r="J50" s="165"/>
      <c r="K50" s="137">
        <f t="shared" si="7"/>
        <v>0</v>
      </c>
      <c r="L50" s="135"/>
      <c r="M50" s="135"/>
      <c r="N50" s="135"/>
      <c r="O50" s="135"/>
      <c r="P50" s="136"/>
      <c r="Q50" s="135"/>
      <c r="R50" s="136"/>
      <c r="T50" s="138" t="str">
        <f t="shared" si="11"/>
        <v/>
      </c>
      <c r="U50" s="160"/>
      <c r="V50" s="140" t="e">
        <f t="shared" si="14"/>
        <v>#DIV/0!</v>
      </c>
      <c r="W50" s="152"/>
      <c r="X50" s="48" t="e">
        <f t="shared" si="10"/>
        <v>#VALUE!</v>
      </c>
      <c r="Z50" s="355"/>
      <c r="AA50" s="355"/>
      <c r="AH50" s="358" t="s">
        <v>1668</v>
      </c>
      <c r="AI50" s="358"/>
      <c r="AJ50" s="358"/>
      <c r="AK50" s="358"/>
      <c r="AL50" s="358"/>
      <c r="AM50" s="358"/>
      <c r="AN50" s="358"/>
    </row>
    <row r="51" spans="2:40" ht="49.5" customHeight="1" x14ac:dyDescent="0.25">
      <c r="B51" s="301">
        <v>11</v>
      </c>
      <c r="C51" s="154" t="s">
        <v>478</v>
      </c>
      <c r="D51" s="128"/>
      <c r="E51" s="284"/>
      <c r="F51" s="284"/>
      <c r="G51" s="278" t="s">
        <v>479</v>
      </c>
      <c r="H51" s="128"/>
      <c r="I51" s="165"/>
      <c r="J51" s="137">
        <f>SUM(L51:Q51)</f>
        <v>0</v>
      </c>
      <c r="K51" s="137">
        <f t="shared" ref="K51" si="15">SUM(L51:Q51)</f>
        <v>0</v>
      </c>
      <c r="L51" s="135"/>
      <c r="M51" s="135"/>
      <c r="N51" s="135"/>
      <c r="O51" s="135"/>
      <c r="P51" s="136"/>
      <c r="Q51" s="135"/>
      <c r="R51" s="136"/>
      <c r="T51" s="138" t="str">
        <f t="shared" ref="T51" si="16">IF(SUM(L51:Q51)=1,((L51*0)+(M51*20)+(N51*40)+(O51*60)+(P51*80)+(Q51*100)),"")</f>
        <v/>
      </c>
      <c r="U51" s="160" t="e">
        <f>1/$J$62</f>
        <v>#DIV/0!</v>
      </c>
      <c r="V51" s="140" t="e">
        <f t="shared" si="14"/>
        <v>#DIV/0!</v>
      </c>
      <c r="W51" s="152" t="e">
        <f>IF(R51=1,0,T51*U51)</f>
        <v>#VALUE!</v>
      </c>
      <c r="X51" s="48" t="e">
        <f t="shared" ref="X51" si="17">IF(R51=1,0,T51*V51)</f>
        <v>#VALUE!</v>
      </c>
      <c r="Z51" s="355"/>
      <c r="AA51" s="355"/>
      <c r="AH51" s="357" t="s">
        <v>1669</v>
      </c>
      <c r="AI51" s="357"/>
      <c r="AJ51" s="357"/>
      <c r="AK51" s="357"/>
      <c r="AL51" s="357"/>
      <c r="AM51" s="357"/>
      <c r="AN51" s="357"/>
    </row>
    <row r="52" spans="2:40" ht="46.5" customHeight="1" x14ac:dyDescent="0.25">
      <c r="B52" s="301" t="s">
        <v>480</v>
      </c>
      <c r="C52" s="155" t="s">
        <v>481</v>
      </c>
      <c r="D52" s="128"/>
      <c r="E52" s="284"/>
      <c r="F52" s="284"/>
      <c r="G52" s="278" t="s">
        <v>482</v>
      </c>
      <c r="H52" s="128"/>
      <c r="I52" s="165"/>
      <c r="J52" s="165"/>
      <c r="K52" s="137">
        <f t="shared" ref="K52" si="18">SUM(L52:Q52)</f>
        <v>0</v>
      </c>
      <c r="L52" s="135"/>
      <c r="M52" s="135"/>
      <c r="N52" s="135"/>
      <c r="O52" s="135"/>
      <c r="P52" s="136"/>
      <c r="Q52" s="135"/>
      <c r="R52" s="136"/>
      <c r="T52" s="138" t="str">
        <f t="shared" ref="T52" si="19">IF(SUM(L52:Q52)=1,((L52*0)+(M52*20)+(N52*40)+(O52*60)+(P52*80)+(Q52*100)),"")</f>
        <v/>
      </c>
      <c r="U52" s="160"/>
      <c r="V52" s="140" t="e">
        <f t="shared" si="14"/>
        <v>#DIV/0!</v>
      </c>
      <c r="W52" s="152"/>
      <c r="X52" s="48" t="e">
        <f t="shared" ref="X52" si="20">IF(R52=1,0,T52*V52)</f>
        <v>#VALUE!</v>
      </c>
      <c r="Z52" s="355"/>
      <c r="AA52" s="355"/>
      <c r="AH52" s="358" t="s">
        <v>1670</v>
      </c>
      <c r="AI52" s="358"/>
      <c r="AJ52" s="358"/>
      <c r="AK52" s="358"/>
      <c r="AL52" s="358"/>
      <c r="AM52" s="358"/>
      <c r="AN52" s="358"/>
    </row>
    <row r="53" spans="2:40" ht="48.75" customHeight="1" x14ac:dyDescent="0.25">
      <c r="B53" s="301" t="s">
        <v>483</v>
      </c>
      <c r="C53" s="157" t="s">
        <v>484</v>
      </c>
      <c r="D53" s="189"/>
      <c r="E53" s="279"/>
      <c r="F53" s="279"/>
      <c r="G53" s="278" t="s">
        <v>485</v>
      </c>
      <c r="I53" s="165"/>
      <c r="J53" s="165"/>
      <c r="K53" s="137">
        <f t="shared" ref="K53:K60" si="21">SUM(L53:Q53)</f>
        <v>0</v>
      </c>
      <c r="L53" s="135"/>
      <c r="M53" s="135"/>
      <c r="N53" s="135"/>
      <c r="O53" s="135"/>
      <c r="P53" s="136"/>
      <c r="Q53" s="135"/>
      <c r="R53" s="136"/>
      <c r="T53" s="138" t="str">
        <f t="shared" ref="T53:T60" si="22">IF(SUM(L53:Q53)=1,((L53*0)+(M53*20)+(N53*40)+(O53*60)+(P53*80)+(Q53*100)),"")</f>
        <v/>
      </c>
      <c r="U53" s="160"/>
      <c r="V53" s="140" t="e">
        <f t="shared" si="14"/>
        <v>#DIV/0!</v>
      </c>
      <c r="W53" s="152"/>
      <c r="X53" s="48" t="e">
        <f t="shared" ref="X53:X60" si="23">IF(R53=1,0,T53*V53)</f>
        <v>#VALUE!</v>
      </c>
      <c r="Z53" s="355"/>
      <c r="AA53" s="355"/>
      <c r="AH53" s="358" t="s">
        <v>1671</v>
      </c>
      <c r="AI53" s="358"/>
      <c r="AJ53" s="358"/>
      <c r="AK53" s="358"/>
      <c r="AL53" s="358"/>
      <c r="AM53" s="358"/>
      <c r="AN53" s="358"/>
    </row>
    <row r="54" spans="2:40" ht="61.5" customHeight="1" x14ac:dyDescent="0.25">
      <c r="B54" s="301">
        <v>12</v>
      </c>
      <c r="C54" s="154" t="s">
        <v>486</v>
      </c>
      <c r="D54" s="189"/>
      <c r="E54" s="279" t="s">
        <v>487</v>
      </c>
      <c r="F54" s="279"/>
      <c r="G54" s="278" t="s">
        <v>488</v>
      </c>
      <c r="I54" s="165"/>
      <c r="J54" s="137">
        <f>SUM(L54:Q54)</f>
        <v>0</v>
      </c>
      <c r="K54" s="137">
        <f t="shared" si="21"/>
        <v>0</v>
      </c>
      <c r="L54" s="135"/>
      <c r="M54" s="135"/>
      <c r="N54" s="135"/>
      <c r="O54" s="135"/>
      <c r="P54" s="136"/>
      <c r="Q54" s="135"/>
      <c r="R54" s="136"/>
      <c r="T54" s="138" t="str">
        <f t="shared" si="22"/>
        <v/>
      </c>
      <c r="U54" s="160" t="e">
        <f>1/$J$62</f>
        <v>#DIV/0!</v>
      </c>
      <c r="V54" s="140" t="e">
        <f t="shared" si="14"/>
        <v>#DIV/0!</v>
      </c>
      <c r="W54" s="199" t="e">
        <f>IF(R54=1,0,T54*U54)</f>
        <v>#VALUE!</v>
      </c>
      <c r="X54" s="48" t="e">
        <f t="shared" si="23"/>
        <v>#VALUE!</v>
      </c>
      <c r="Z54" s="355"/>
      <c r="AA54" s="355"/>
      <c r="AH54" s="358" t="s">
        <v>1672</v>
      </c>
      <c r="AI54" s="358"/>
      <c r="AJ54" s="358"/>
      <c r="AK54" s="358"/>
      <c r="AL54" s="358"/>
      <c r="AM54" s="358"/>
      <c r="AN54" s="358"/>
    </row>
    <row r="55" spans="2:40" ht="46.5" customHeight="1" x14ac:dyDescent="0.25">
      <c r="B55" s="301" t="s">
        <v>489</v>
      </c>
      <c r="C55" s="155" t="s">
        <v>490</v>
      </c>
      <c r="D55" s="189"/>
      <c r="E55" s="279" t="s">
        <v>491</v>
      </c>
      <c r="F55" s="279"/>
      <c r="G55" s="279"/>
      <c r="I55" s="165"/>
      <c r="J55" s="165"/>
      <c r="K55" s="137">
        <f t="shared" si="21"/>
        <v>0</v>
      </c>
      <c r="L55" s="135"/>
      <c r="M55" s="135"/>
      <c r="N55" s="135"/>
      <c r="O55" s="135"/>
      <c r="P55" s="136"/>
      <c r="Q55" s="135"/>
      <c r="R55" s="136"/>
      <c r="T55" s="138" t="str">
        <f t="shared" si="22"/>
        <v/>
      </c>
      <c r="U55" s="160"/>
      <c r="V55" s="140" t="e">
        <f t="shared" si="14"/>
        <v>#DIV/0!</v>
      </c>
      <c r="W55" s="152"/>
      <c r="X55" s="48" t="e">
        <f t="shared" si="23"/>
        <v>#VALUE!</v>
      </c>
      <c r="Z55" s="355"/>
      <c r="AA55" s="355"/>
      <c r="AH55" s="358" t="s">
        <v>1673</v>
      </c>
      <c r="AI55" s="358"/>
      <c r="AJ55" s="358"/>
      <c r="AK55" s="358"/>
      <c r="AL55" s="358"/>
      <c r="AM55" s="358"/>
      <c r="AN55" s="358"/>
    </row>
    <row r="56" spans="2:40" ht="49.5" customHeight="1" x14ac:dyDescent="0.25">
      <c r="B56" s="301" t="s">
        <v>492</v>
      </c>
      <c r="C56" s="156" t="s">
        <v>493</v>
      </c>
      <c r="D56" s="189"/>
      <c r="E56" s="279" t="s">
        <v>494</v>
      </c>
      <c r="F56" s="279"/>
      <c r="G56" s="278" t="s">
        <v>495</v>
      </c>
      <c r="I56" s="165"/>
      <c r="J56" s="165"/>
      <c r="K56" s="137">
        <f t="shared" si="21"/>
        <v>0</v>
      </c>
      <c r="L56" s="135"/>
      <c r="M56" s="135"/>
      <c r="N56" s="135"/>
      <c r="O56" s="135"/>
      <c r="P56" s="136"/>
      <c r="Q56" s="135"/>
      <c r="R56" s="136"/>
      <c r="T56" s="138" t="str">
        <f t="shared" si="22"/>
        <v/>
      </c>
      <c r="U56" s="160"/>
      <c r="V56" s="140" t="e">
        <f t="shared" si="14"/>
        <v>#DIV/0!</v>
      </c>
      <c r="W56" s="152"/>
      <c r="X56" s="48" t="e">
        <f t="shared" si="23"/>
        <v>#VALUE!</v>
      </c>
      <c r="Z56" s="355"/>
      <c r="AA56" s="355"/>
      <c r="AH56" s="358" t="s">
        <v>1674</v>
      </c>
      <c r="AI56" s="358"/>
      <c r="AJ56" s="358"/>
      <c r="AK56" s="358"/>
      <c r="AL56" s="358"/>
      <c r="AM56" s="358"/>
      <c r="AN56" s="358"/>
    </row>
    <row r="57" spans="2:40" ht="53.25" customHeight="1" x14ac:dyDescent="0.25">
      <c r="B57" s="301" t="s">
        <v>496</v>
      </c>
      <c r="C57" s="156" t="s">
        <v>497</v>
      </c>
      <c r="D57" s="189"/>
      <c r="E57" s="279" t="s">
        <v>498</v>
      </c>
      <c r="F57" s="279"/>
      <c r="G57" s="279"/>
      <c r="I57" s="165"/>
      <c r="J57" s="165"/>
      <c r="K57" s="137">
        <f t="shared" si="21"/>
        <v>0</v>
      </c>
      <c r="L57" s="135"/>
      <c r="M57" s="135"/>
      <c r="N57" s="135"/>
      <c r="O57" s="135"/>
      <c r="P57" s="136"/>
      <c r="Q57" s="135"/>
      <c r="R57" s="136"/>
      <c r="T57" s="138" t="str">
        <f t="shared" si="22"/>
        <v/>
      </c>
      <c r="U57" s="160"/>
      <c r="V57" s="140" t="e">
        <f t="shared" si="14"/>
        <v>#DIV/0!</v>
      </c>
      <c r="W57" s="152"/>
      <c r="X57" s="48" t="e">
        <f t="shared" si="23"/>
        <v>#VALUE!</v>
      </c>
      <c r="Z57" s="355"/>
      <c r="AA57" s="355"/>
      <c r="AH57" s="358" t="s">
        <v>1675</v>
      </c>
      <c r="AI57" s="358"/>
      <c r="AJ57" s="358"/>
      <c r="AK57" s="358"/>
      <c r="AL57" s="358"/>
      <c r="AM57" s="358"/>
      <c r="AN57" s="358"/>
    </row>
    <row r="58" spans="2:40" ht="48.75" customHeight="1" x14ac:dyDescent="0.25">
      <c r="B58" s="301" t="s">
        <v>499</v>
      </c>
      <c r="C58" s="156" t="s">
        <v>500</v>
      </c>
      <c r="D58" s="189"/>
      <c r="E58" s="279" t="s">
        <v>501</v>
      </c>
      <c r="F58" s="279"/>
      <c r="G58" s="279"/>
      <c r="I58" s="165"/>
      <c r="J58" s="165"/>
      <c r="K58" s="137">
        <f t="shared" si="21"/>
        <v>0</v>
      </c>
      <c r="L58" s="135"/>
      <c r="M58" s="135"/>
      <c r="N58" s="135"/>
      <c r="O58" s="135"/>
      <c r="P58" s="136"/>
      <c r="Q58" s="135"/>
      <c r="R58" s="136"/>
      <c r="T58" s="138" t="str">
        <f t="shared" si="22"/>
        <v/>
      </c>
      <c r="U58" s="160"/>
      <c r="V58" s="140" t="e">
        <f t="shared" si="14"/>
        <v>#DIV/0!</v>
      </c>
      <c r="W58" s="152"/>
      <c r="X58" s="48" t="e">
        <f t="shared" si="23"/>
        <v>#VALUE!</v>
      </c>
      <c r="Z58" s="355"/>
      <c r="AA58" s="355"/>
      <c r="AH58" s="358" t="s">
        <v>1676</v>
      </c>
      <c r="AI58" s="358"/>
      <c r="AJ58" s="358"/>
      <c r="AK58" s="358"/>
      <c r="AL58" s="358"/>
      <c r="AM58" s="358"/>
      <c r="AN58" s="358"/>
    </row>
    <row r="59" spans="2:40" ht="51.75" customHeight="1" x14ac:dyDescent="0.25">
      <c r="B59" s="301" t="s">
        <v>502</v>
      </c>
      <c r="C59" s="156" t="s">
        <v>503</v>
      </c>
      <c r="D59" s="189"/>
      <c r="E59" s="279" t="s">
        <v>504</v>
      </c>
      <c r="F59" s="279"/>
      <c r="G59" s="278" t="s">
        <v>505</v>
      </c>
      <c r="I59" s="165"/>
      <c r="J59" s="165"/>
      <c r="K59" s="137">
        <f t="shared" si="21"/>
        <v>0</v>
      </c>
      <c r="L59" s="135"/>
      <c r="M59" s="135"/>
      <c r="N59" s="135"/>
      <c r="O59" s="135"/>
      <c r="P59" s="136"/>
      <c r="Q59" s="135"/>
      <c r="R59" s="136"/>
      <c r="T59" s="138" t="str">
        <f t="shared" si="22"/>
        <v/>
      </c>
      <c r="U59" s="160"/>
      <c r="V59" s="140" t="e">
        <f t="shared" si="14"/>
        <v>#DIV/0!</v>
      </c>
      <c r="W59" s="152"/>
      <c r="X59" s="48" t="e">
        <f t="shared" si="23"/>
        <v>#VALUE!</v>
      </c>
      <c r="Z59" s="355"/>
      <c r="AA59" s="355"/>
      <c r="AH59" s="358" t="s">
        <v>1677</v>
      </c>
      <c r="AI59" s="358"/>
      <c r="AJ59" s="358"/>
      <c r="AK59" s="358"/>
      <c r="AL59" s="358"/>
      <c r="AM59" s="358"/>
      <c r="AN59" s="358"/>
    </row>
    <row r="60" spans="2:40" ht="63.75" customHeight="1" x14ac:dyDescent="0.25">
      <c r="B60" s="301" t="s">
        <v>506</v>
      </c>
      <c r="C60" s="157" t="s">
        <v>507</v>
      </c>
      <c r="D60" s="189"/>
      <c r="E60" s="279" t="s">
        <v>508</v>
      </c>
      <c r="F60" s="279"/>
      <c r="G60" s="279"/>
      <c r="I60" s="165"/>
      <c r="J60" s="165"/>
      <c r="K60" s="137">
        <f t="shared" si="21"/>
        <v>0</v>
      </c>
      <c r="L60" s="135"/>
      <c r="M60" s="135"/>
      <c r="N60" s="135"/>
      <c r="O60" s="135"/>
      <c r="P60" s="136"/>
      <c r="Q60" s="135"/>
      <c r="R60" s="136"/>
      <c r="T60" s="138" t="str">
        <f t="shared" si="22"/>
        <v/>
      </c>
      <c r="U60" s="160"/>
      <c r="V60" s="140" t="e">
        <f t="shared" si="14"/>
        <v>#DIV/0!</v>
      </c>
      <c r="W60" s="152"/>
      <c r="X60" s="48" t="e">
        <f t="shared" si="23"/>
        <v>#VALUE!</v>
      </c>
      <c r="Z60" s="355"/>
      <c r="AA60" s="355"/>
      <c r="AH60" s="358" t="s">
        <v>1678</v>
      </c>
      <c r="AI60" s="358"/>
      <c r="AJ60" s="358"/>
      <c r="AK60" s="358"/>
      <c r="AL60" s="358"/>
      <c r="AM60" s="358"/>
      <c r="AN60" s="358"/>
    </row>
    <row r="61" spans="2:40" x14ac:dyDescent="0.25">
      <c r="C61" s="165"/>
      <c r="G61" s="116"/>
    </row>
    <row r="62" spans="2:40" x14ac:dyDescent="0.25">
      <c r="C62" s="165"/>
      <c r="J62" s="163">
        <f>SUM(J10:J60)</f>
        <v>0</v>
      </c>
      <c r="K62" s="163">
        <f>SUM(K10:K60)</f>
        <v>0</v>
      </c>
      <c r="S62" s="131" t="s">
        <v>509</v>
      </c>
      <c r="T62" s="142">
        <f>SUMIF(J62,12-W64,W62)</f>
        <v>0</v>
      </c>
      <c r="W62" s="184" t="e">
        <f>SUM(W10:W60)</f>
        <v>#VALUE!</v>
      </c>
      <c r="X62" s="184" t="e">
        <f>SUM(X10:X60)</f>
        <v>#VALUE!</v>
      </c>
    </row>
    <row r="63" spans="2:40" x14ac:dyDescent="0.25">
      <c r="C63" s="165"/>
      <c r="S63" s="131" t="s">
        <v>510</v>
      </c>
      <c r="T63" s="142">
        <f>SUMIF(K62,51-W65,X62)</f>
        <v>0</v>
      </c>
      <c r="Y63" s="141"/>
    </row>
    <row r="64" spans="2:40" x14ac:dyDescent="0.25">
      <c r="C64" s="165"/>
      <c r="V64" s="163" t="s">
        <v>517</v>
      </c>
      <c r="W64" s="163">
        <f>SUM(R10,R12,R14,R16,R17,R25,R26,R34,R41,R48,R51,R54)</f>
        <v>0</v>
      </c>
      <c r="Y64" s="141"/>
    </row>
    <row r="65" spans="3:33" x14ac:dyDescent="0.25">
      <c r="C65" s="165"/>
      <c r="V65" s="163" t="s">
        <v>518</v>
      </c>
      <c r="W65" s="163">
        <f>SUM(R10:R60)</f>
        <v>0</v>
      </c>
    </row>
    <row r="66" spans="3:33" ht="13.5" customHeight="1" x14ac:dyDescent="0.25">
      <c r="C66" s="165"/>
    </row>
    <row r="67" spans="3:33" x14ac:dyDescent="0.25">
      <c r="C67" s="165"/>
    </row>
    <row r="74" spans="3:33" ht="22.5" customHeight="1" x14ac:dyDescent="0.25">
      <c r="AB74" s="164"/>
      <c r="AC74" s="164"/>
      <c r="AD74" s="164"/>
    </row>
    <row r="76" spans="3:33" ht="15" customHeight="1" x14ac:dyDescent="0.25">
      <c r="AB76" s="164"/>
      <c r="AC76" s="164"/>
      <c r="AD76" s="164"/>
      <c r="AE76" s="164"/>
      <c r="AF76" s="164"/>
      <c r="AG76" s="164"/>
    </row>
  </sheetData>
  <sheetProtection formatCells="0" formatColumns="0" formatRows="0" insertColumns="0" insertRows="0" insertHyperlinks="0" deleteColumns="0" deleteRows="0" sort="0" autoFilter="0" pivotTables="0"/>
  <mergeCells count="108">
    <mergeCell ref="C6:T6"/>
    <mergeCell ref="Z22:AA22"/>
    <mergeCell ref="Z23:AA23"/>
    <mergeCell ref="Z24:AA24"/>
    <mergeCell ref="Z26:AA26"/>
    <mergeCell ref="AH60:AN60"/>
    <mergeCell ref="Z60:AA60"/>
    <mergeCell ref="Z53:AA53"/>
    <mergeCell ref="Z54:AA54"/>
    <mergeCell ref="Z55:AA55"/>
    <mergeCell ref="Z56:AA56"/>
    <mergeCell ref="Z57:AA57"/>
    <mergeCell ref="Z58:AA58"/>
    <mergeCell ref="Z59:AA59"/>
    <mergeCell ref="AH53:AN53"/>
    <mergeCell ref="AH56:AN56"/>
    <mergeCell ref="AH57:AN57"/>
    <mergeCell ref="AH58:AN58"/>
    <mergeCell ref="AH59:AN59"/>
    <mergeCell ref="Z52:AA52"/>
    <mergeCell ref="Z38:AA38"/>
    <mergeCell ref="Z39:AA39"/>
    <mergeCell ref="Z40:AA40"/>
    <mergeCell ref="Z41:AA41"/>
    <mergeCell ref="Z28:AA28"/>
    <mergeCell ref="Z47:AA47"/>
    <mergeCell ref="Z32:AA32"/>
    <mergeCell ref="Z33:AA33"/>
    <mergeCell ref="Z34:AA34"/>
    <mergeCell ref="Z35:AA35"/>
    <mergeCell ref="Z36:AA36"/>
    <mergeCell ref="Z48:AA48"/>
    <mergeCell ref="Z49:AA49"/>
    <mergeCell ref="Z50:AA50"/>
    <mergeCell ref="Z51:AA51"/>
    <mergeCell ref="Z44:AA44"/>
    <mergeCell ref="Z45:AA45"/>
    <mergeCell ref="Z46:AA46"/>
    <mergeCell ref="Z29:AA29"/>
    <mergeCell ref="Z30:AA30"/>
    <mergeCell ref="Z31:AA31"/>
    <mergeCell ref="Z43:AA43"/>
    <mergeCell ref="Z42:AA42"/>
    <mergeCell ref="Z37:AA37"/>
    <mergeCell ref="J7:R7"/>
    <mergeCell ref="C1:W1"/>
    <mergeCell ref="C2:V2"/>
    <mergeCell ref="C3:V3"/>
    <mergeCell ref="E7:E8"/>
    <mergeCell ref="G7:G8"/>
    <mergeCell ref="C7:C8"/>
    <mergeCell ref="T7:V7"/>
    <mergeCell ref="L5:AD5"/>
    <mergeCell ref="Z10:AA10"/>
    <mergeCell ref="Z11:AA11"/>
    <mergeCell ref="Z27:AA27"/>
    <mergeCell ref="Z16:AA16"/>
    <mergeCell ref="Z17:AA17"/>
    <mergeCell ref="Z25:AA25"/>
    <mergeCell ref="Z18:AA18"/>
    <mergeCell ref="Z19:AA19"/>
    <mergeCell ref="Z12:AA12"/>
    <mergeCell ref="Z13:AA13"/>
    <mergeCell ref="Z14:AA14"/>
    <mergeCell ref="Z15:AA15"/>
    <mergeCell ref="Z20:AA20"/>
    <mergeCell ref="Z21:AA21"/>
    <mergeCell ref="AH36:AN36"/>
    <mergeCell ref="AH48:AN48"/>
    <mergeCell ref="AH45:AN45"/>
    <mergeCell ref="AH46:AN46"/>
    <mergeCell ref="AH7:AN8"/>
    <mergeCell ref="AH16:AN16"/>
    <mergeCell ref="AH17:AN17"/>
    <mergeCell ref="AH25:AN25"/>
    <mergeCell ref="AH18:AN18"/>
    <mergeCell ref="AH11:AN11"/>
    <mergeCell ref="AH19:AN19"/>
    <mergeCell ref="AH20:AN20"/>
    <mergeCell ref="AH21:AN21"/>
    <mergeCell ref="AH12:AN12"/>
    <mergeCell ref="AH13:AN13"/>
    <mergeCell ref="AH14:AN14"/>
    <mergeCell ref="AH15:AN15"/>
    <mergeCell ref="AH50:AN50"/>
    <mergeCell ref="AH54:AN54"/>
    <mergeCell ref="AH55:AN55"/>
    <mergeCell ref="AH52:AN52"/>
    <mergeCell ref="AH51:AN51"/>
    <mergeCell ref="AH47:AN47"/>
    <mergeCell ref="AH26:AN26"/>
    <mergeCell ref="AH23:AN23"/>
    <mergeCell ref="AH49:AN49"/>
    <mergeCell ref="AH31:AN31"/>
    <mergeCell ref="AH35:AN35"/>
    <mergeCell ref="AH24:AN24"/>
    <mergeCell ref="AH41:AN41"/>
    <mergeCell ref="AH42:AN42"/>
    <mergeCell ref="AH43:AN43"/>
    <mergeCell ref="AH44:AN44"/>
    <mergeCell ref="AH38:AN38"/>
    <mergeCell ref="AH27:AN27"/>
    <mergeCell ref="AH28:AN28"/>
    <mergeCell ref="AH29:AN29"/>
    <mergeCell ref="AH30:AN30"/>
    <mergeCell ref="AH39:AN39"/>
    <mergeCell ref="AH40:AN40"/>
    <mergeCell ref="AH34:AN34"/>
  </mergeCells>
  <conditionalFormatting sqref="K10">
    <cfRule type="cellIs" dxfId="609" priority="1093" stopIfTrue="1" operator="notEqual">
      <formula>1</formula>
    </cfRule>
    <cfRule type="cellIs" dxfId="608" priority="1094" stopIfTrue="1" operator="equal">
      <formula>1</formula>
    </cfRule>
  </conditionalFormatting>
  <conditionalFormatting sqref="T63">
    <cfRule type="containsBlanks" dxfId="607" priority="822" stopIfTrue="1">
      <formula>LEN(TRIM(T63))=0</formula>
    </cfRule>
    <cfRule type="cellIs" dxfId="606" priority="823" stopIfTrue="1" operator="lessThan">
      <formula>19.999</formula>
    </cfRule>
    <cfRule type="cellIs" dxfId="605" priority="824" stopIfTrue="1" operator="lessThan">
      <formula>39.999</formula>
    </cfRule>
    <cfRule type="cellIs" dxfId="604" priority="825" stopIfTrue="1" operator="lessThan">
      <formula>59.999</formula>
    </cfRule>
    <cfRule type="cellIs" dxfId="603" priority="826" stopIfTrue="1" operator="lessThan">
      <formula>79.999</formula>
    </cfRule>
    <cfRule type="cellIs" dxfId="602" priority="827" stopIfTrue="1" operator="lessThan">
      <formula>89.999</formula>
    </cfRule>
    <cfRule type="cellIs" dxfId="601" priority="828" stopIfTrue="1" operator="between">
      <formula>90</formula>
      <formula>100</formula>
    </cfRule>
  </conditionalFormatting>
  <conditionalFormatting sqref="T62">
    <cfRule type="containsBlanks" dxfId="600" priority="591" stopIfTrue="1">
      <formula>LEN(TRIM(T62))=0</formula>
    </cfRule>
    <cfRule type="cellIs" dxfId="599" priority="592" stopIfTrue="1" operator="lessThan">
      <formula>19.999</formula>
    </cfRule>
    <cfRule type="cellIs" dxfId="598" priority="593" stopIfTrue="1" operator="lessThan">
      <formula>39.999</formula>
    </cfRule>
    <cfRule type="cellIs" dxfId="597" priority="594" stopIfTrue="1" operator="lessThan">
      <formula>59.999</formula>
    </cfRule>
    <cfRule type="cellIs" dxfId="596" priority="595" stopIfTrue="1" operator="lessThan">
      <formula>79.999</formula>
    </cfRule>
    <cfRule type="cellIs" dxfId="595" priority="596" stopIfTrue="1" operator="lessThan">
      <formula>89.999</formula>
    </cfRule>
    <cfRule type="cellIs" dxfId="594" priority="597" stopIfTrue="1" operator="between">
      <formula>90</formula>
      <formula>100</formula>
    </cfRule>
  </conditionalFormatting>
  <conditionalFormatting sqref="J10">
    <cfRule type="cellIs" dxfId="593" priority="474" stopIfTrue="1" operator="notEqual">
      <formula>1</formula>
    </cfRule>
    <cfRule type="cellIs" dxfId="592" priority="475" stopIfTrue="1" operator="equal">
      <formula>1</formula>
    </cfRule>
  </conditionalFormatting>
  <conditionalFormatting sqref="J16">
    <cfRule type="cellIs" dxfId="591" priority="194" stopIfTrue="1" operator="notEqual">
      <formula>1</formula>
    </cfRule>
    <cfRule type="cellIs" dxfId="590" priority="195" stopIfTrue="1" operator="equal">
      <formula>1</formula>
    </cfRule>
  </conditionalFormatting>
  <conditionalFormatting sqref="J17">
    <cfRule type="cellIs" dxfId="589" priority="192" stopIfTrue="1" operator="notEqual">
      <formula>1</formula>
    </cfRule>
    <cfRule type="cellIs" dxfId="588" priority="193" stopIfTrue="1" operator="equal">
      <formula>1</formula>
    </cfRule>
  </conditionalFormatting>
  <conditionalFormatting sqref="J26">
    <cfRule type="cellIs" dxfId="587" priority="190" stopIfTrue="1" operator="notEqual">
      <formula>1</formula>
    </cfRule>
    <cfRule type="cellIs" dxfId="586" priority="191" stopIfTrue="1" operator="equal">
      <formula>1</formula>
    </cfRule>
  </conditionalFormatting>
  <conditionalFormatting sqref="J34">
    <cfRule type="cellIs" dxfId="585" priority="188" stopIfTrue="1" operator="notEqual">
      <formula>1</formula>
    </cfRule>
    <cfRule type="cellIs" dxfId="584" priority="189" stopIfTrue="1" operator="equal">
      <formula>1</formula>
    </cfRule>
  </conditionalFormatting>
  <conditionalFormatting sqref="J41">
    <cfRule type="cellIs" dxfId="583" priority="186" stopIfTrue="1" operator="notEqual">
      <formula>1</formula>
    </cfRule>
    <cfRule type="cellIs" dxfId="582" priority="187" stopIfTrue="1" operator="equal">
      <formula>1</formula>
    </cfRule>
  </conditionalFormatting>
  <conditionalFormatting sqref="J48">
    <cfRule type="cellIs" dxfId="581" priority="184" stopIfTrue="1" operator="notEqual">
      <formula>1</formula>
    </cfRule>
    <cfRule type="cellIs" dxfId="580" priority="185" stopIfTrue="1" operator="equal">
      <formula>1</formula>
    </cfRule>
  </conditionalFormatting>
  <conditionalFormatting sqref="K11">
    <cfRule type="cellIs" dxfId="579" priority="182" stopIfTrue="1" operator="notEqual">
      <formula>1</formula>
    </cfRule>
    <cfRule type="cellIs" dxfId="578" priority="183" stopIfTrue="1" operator="equal">
      <formula>1</formula>
    </cfRule>
  </conditionalFormatting>
  <conditionalFormatting sqref="K16">
    <cfRule type="cellIs" dxfId="577" priority="180" stopIfTrue="1" operator="notEqual">
      <formula>1</formula>
    </cfRule>
    <cfRule type="cellIs" dxfId="576" priority="181" stopIfTrue="1" operator="equal">
      <formula>1</formula>
    </cfRule>
  </conditionalFormatting>
  <conditionalFormatting sqref="K17">
    <cfRule type="cellIs" dxfId="575" priority="178" stopIfTrue="1" operator="notEqual">
      <formula>1</formula>
    </cfRule>
    <cfRule type="cellIs" dxfId="574" priority="179" stopIfTrue="1" operator="equal">
      <formula>1</formula>
    </cfRule>
  </conditionalFormatting>
  <conditionalFormatting sqref="K25">
    <cfRule type="cellIs" dxfId="573" priority="176" stopIfTrue="1" operator="notEqual">
      <formula>1</formula>
    </cfRule>
    <cfRule type="cellIs" dxfId="572" priority="177" stopIfTrue="1" operator="equal">
      <formula>1</formula>
    </cfRule>
  </conditionalFormatting>
  <conditionalFormatting sqref="K18">
    <cfRule type="cellIs" dxfId="571" priority="174" stopIfTrue="1" operator="notEqual">
      <formula>1</formula>
    </cfRule>
    <cfRule type="cellIs" dxfId="570" priority="175" stopIfTrue="1" operator="equal">
      <formula>1</formula>
    </cfRule>
  </conditionalFormatting>
  <conditionalFormatting sqref="K19">
    <cfRule type="cellIs" dxfId="569" priority="172" stopIfTrue="1" operator="notEqual">
      <formula>1</formula>
    </cfRule>
    <cfRule type="cellIs" dxfId="568" priority="173" stopIfTrue="1" operator="equal">
      <formula>1</formula>
    </cfRule>
  </conditionalFormatting>
  <conditionalFormatting sqref="K20">
    <cfRule type="cellIs" dxfId="567" priority="170" stopIfTrue="1" operator="notEqual">
      <formula>1</formula>
    </cfRule>
    <cfRule type="cellIs" dxfId="566" priority="171" stopIfTrue="1" operator="equal">
      <formula>1</formula>
    </cfRule>
  </conditionalFormatting>
  <conditionalFormatting sqref="K21">
    <cfRule type="cellIs" dxfId="565" priority="168" stopIfTrue="1" operator="notEqual">
      <formula>1</formula>
    </cfRule>
    <cfRule type="cellIs" dxfId="564" priority="169" stopIfTrue="1" operator="equal">
      <formula>1</formula>
    </cfRule>
  </conditionalFormatting>
  <conditionalFormatting sqref="K22">
    <cfRule type="cellIs" dxfId="563" priority="166" stopIfTrue="1" operator="notEqual">
      <formula>1</formula>
    </cfRule>
    <cfRule type="cellIs" dxfId="562" priority="167" stopIfTrue="1" operator="equal">
      <formula>1</formula>
    </cfRule>
  </conditionalFormatting>
  <conditionalFormatting sqref="K23">
    <cfRule type="cellIs" dxfId="561" priority="164" stopIfTrue="1" operator="notEqual">
      <formula>1</formula>
    </cfRule>
    <cfRule type="cellIs" dxfId="560" priority="165" stopIfTrue="1" operator="equal">
      <formula>1</formula>
    </cfRule>
  </conditionalFormatting>
  <conditionalFormatting sqref="K24">
    <cfRule type="cellIs" dxfId="559" priority="162" stopIfTrue="1" operator="notEqual">
      <formula>1</formula>
    </cfRule>
    <cfRule type="cellIs" dxfId="558" priority="163" stopIfTrue="1" operator="equal">
      <formula>1</formula>
    </cfRule>
  </conditionalFormatting>
  <conditionalFormatting sqref="K26">
    <cfRule type="cellIs" dxfId="557" priority="160" stopIfTrue="1" operator="notEqual">
      <formula>1</formula>
    </cfRule>
    <cfRule type="cellIs" dxfId="556" priority="161" stopIfTrue="1" operator="equal">
      <formula>1</formula>
    </cfRule>
  </conditionalFormatting>
  <conditionalFormatting sqref="K27">
    <cfRule type="cellIs" dxfId="555" priority="158" stopIfTrue="1" operator="notEqual">
      <formula>1</formula>
    </cfRule>
    <cfRule type="cellIs" dxfId="554" priority="159" stopIfTrue="1" operator="equal">
      <formula>1</formula>
    </cfRule>
  </conditionalFormatting>
  <conditionalFormatting sqref="K28">
    <cfRule type="cellIs" dxfId="553" priority="156" stopIfTrue="1" operator="notEqual">
      <formula>1</formula>
    </cfRule>
    <cfRule type="cellIs" dxfId="552" priority="157" stopIfTrue="1" operator="equal">
      <formula>1</formula>
    </cfRule>
  </conditionalFormatting>
  <conditionalFormatting sqref="K29">
    <cfRule type="cellIs" dxfId="551" priority="154" stopIfTrue="1" operator="notEqual">
      <formula>1</formula>
    </cfRule>
    <cfRule type="cellIs" dxfId="550" priority="155" stopIfTrue="1" operator="equal">
      <formula>1</formula>
    </cfRule>
  </conditionalFormatting>
  <conditionalFormatting sqref="K30">
    <cfRule type="cellIs" dxfId="549" priority="152" stopIfTrue="1" operator="notEqual">
      <formula>1</formula>
    </cfRule>
    <cfRule type="cellIs" dxfId="548" priority="153" stopIfTrue="1" operator="equal">
      <formula>1</formula>
    </cfRule>
  </conditionalFormatting>
  <conditionalFormatting sqref="K31">
    <cfRule type="cellIs" dxfId="547" priority="150" stopIfTrue="1" operator="notEqual">
      <formula>1</formula>
    </cfRule>
    <cfRule type="cellIs" dxfId="546" priority="151" stopIfTrue="1" operator="equal">
      <formula>1</formula>
    </cfRule>
  </conditionalFormatting>
  <conditionalFormatting sqref="K32">
    <cfRule type="cellIs" dxfId="545" priority="148" stopIfTrue="1" operator="notEqual">
      <formula>1</formula>
    </cfRule>
    <cfRule type="cellIs" dxfId="544" priority="149" stopIfTrue="1" operator="equal">
      <formula>1</formula>
    </cfRule>
  </conditionalFormatting>
  <conditionalFormatting sqref="K33">
    <cfRule type="cellIs" dxfId="543" priority="146" stopIfTrue="1" operator="notEqual">
      <formula>1</formula>
    </cfRule>
    <cfRule type="cellIs" dxfId="542" priority="147" stopIfTrue="1" operator="equal">
      <formula>1</formula>
    </cfRule>
  </conditionalFormatting>
  <conditionalFormatting sqref="K34">
    <cfRule type="cellIs" dxfId="541" priority="144" stopIfTrue="1" operator="notEqual">
      <formula>1</formula>
    </cfRule>
    <cfRule type="cellIs" dxfId="540" priority="145" stopIfTrue="1" operator="equal">
      <formula>1</formula>
    </cfRule>
  </conditionalFormatting>
  <conditionalFormatting sqref="K35">
    <cfRule type="cellIs" dxfId="539" priority="142" stopIfTrue="1" operator="notEqual">
      <formula>1</formula>
    </cfRule>
    <cfRule type="cellIs" dxfId="538" priority="143" stopIfTrue="1" operator="equal">
      <formula>1</formula>
    </cfRule>
  </conditionalFormatting>
  <conditionalFormatting sqref="K36">
    <cfRule type="cellIs" dxfId="537" priority="140" stopIfTrue="1" operator="notEqual">
      <formula>1</formula>
    </cfRule>
    <cfRule type="cellIs" dxfId="536" priority="141" stopIfTrue="1" operator="equal">
      <formula>1</formula>
    </cfRule>
  </conditionalFormatting>
  <conditionalFormatting sqref="K37">
    <cfRule type="cellIs" dxfId="535" priority="138" stopIfTrue="1" operator="notEqual">
      <formula>1</formula>
    </cfRule>
    <cfRule type="cellIs" dxfId="534" priority="139" stopIfTrue="1" operator="equal">
      <formula>1</formula>
    </cfRule>
  </conditionalFormatting>
  <conditionalFormatting sqref="K38">
    <cfRule type="cellIs" dxfId="533" priority="136" stopIfTrue="1" operator="notEqual">
      <formula>1</formula>
    </cfRule>
    <cfRule type="cellIs" dxfId="532" priority="137" stopIfTrue="1" operator="equal">
      <formula>1</formula>
    </cfRule>
  </conditionalFormatting>
  <conditionalFormatting sqref="K39">
    <cfRule type="cellIs" dxfId="531" priority="134" stopIfTrue="1" operator="notEqual">
      <formula>1</formula>
    </cfRule>
    <cfRule type="cellIs" dxfId="530" priority="135" stopIfTrue="1" operator="equal">
      <formula>1</formula>
    </cfRule>
  </conditionalFormatting>
  <conditionalFormatting sqref="K40">
    <cfRule type="cellIs" dxfId="529" priority="132" stopIfTrue="1" operator="notEqual">
      <formula>1</formula>
    </cfRule>
    <cfRule type="cellIs" dxfId="528" priority="133" stopIfTrue="1" operator="equal">
      <formula>1</formula>
    </cfRule>
  </conditionalFormatting>
  <conditionalFormatting sqref="K41">
    <cfRule type="cellIs" dxfId="527" priority="130" stopIfTrue="1" operator="notEqual">
      <formula>1</formula>
    </cfRule>
    <cfRule type="cellIs" dxfId="526" priority="131" stopIfTrue="1" operator="equal">
      <formula>1</formula>
    </cfRule>
  </conditionalFormatting>
  <conditionalFormatting sqref="K42">
    <cfRule type="cellIs" dxfId="525" priority="128" stopIfTrue="1" operator="notEqual">
      <formula>1</formula>
    </cfRule>
    <cfRule type="cellIs" dxfId="524" priority="129" stopIfTrue="1" operator="equal">
      <formula>1</formula>
    </cfRule>
  </conditionalFormatting>
  <conditionalFormatting sqref="K43">
    <cfRule type="cellIs" dxfId="523" priority="126" stopIfTrue="1" operator="notEqual">
      <formula>1</formula>
    </cfRule>
    <cfRule type="cellIs" dxfId="522" priority="127" stopIfTrue="1" operator="equal">
      <formula>1</formula>
    </cfRule>
  </conditionalFormatting>
  <conditionalFormatting sqref="K44">
    <cfRule type="cellIs" dxfId="521" priority="124" stopIfTrue="1" operator="notEqual">
      <formula>1</formula>
    </cfRule>
    <cfRule type="cellIs" dxfId="520" priority="125" stopIfTrue="1" operator="equal">
      <formula>1</formula>
    </cfRule>
  </conditionalFormatting>
  <conditionalFormatting sqref="K45">
    <cfRule type="cellIs" dxfId="519" priority="122" stopIfTrue="1" operator="notEqual">
      <formula>1</formula>
    </cfRule>
    <cfRule type="cellIs" dxfId="518" priority="123" stopIfTrue="1" operator="equal">
      <formula>1</formula>
    </cfRule>
  </conditionalFormatting>
  <conditionalFormatting sqref="K46">
    <cfRule type="cellIs" dxfId="517" priority="120" stopIfTrue="1" operator="notEqual">
      <formula>1</formula>
    </cfRule>
    <cfRule type="cellIs" dxfId="516" priority="121" stopIfTrue="1" operator="equal">
      <formula>1</formula>
    </cfRule>
  </conditionalFormatting>
  <conditionalFormatting sqref="K48">
    <cfRule type="cellIs" dxfId="515" priority="118" stopIfTrue="1" operator="notEqual">
      <formula>1</formula>
    </cfRule>
    <cfRule type="cellIs" dxfId="514" priority="119" stopIfTrue="1" operator="equal">
      <formula>1</formula>
    </cfRule>
  </conditionalFormatting>
  <conditionalFormatting sqref="K49">
    <cfRule type="cellIs" dxfId="513" priority="116" stopIfTrue="1" operator="notEqual">
      <formula>1</formula>
    </cfRule>
    <cfRule type="cellIs" dxfId="512" priority="117" stopIfTrue="1" operator="equal">
      <formula>1</formula>
    </cfRule>
  </conditionalFormatting>
  <conditionalFormatting sqref="K50">
    <cfRule type="cellIs" dxfId="511" priority="114" stopIfTrue="1" operator="notEqual">
      <formula>1</formula>
    </cfRule>
    <cfRule type="cellIs" dxfId="510" priority="115" stopIfTrue="1" operator="equal">
      <formula>1</formula>
    </cfRule>
  </conditionalFormatting>
  <conditionalFormatting sqref="K51">
    <cfRule type="cellIs" dxfId="509" priority="112" stopIfTrue="1" operator="notEqual">
      <formula>1</formula>
    </cfRule>
    <cfRule type="cellIs" dxfId="508" priority="113" stopIfTrue="1" operator="equal">
      <formula>1</formula>
    </cfRule>
  </conditionalFormatting>
  <conditionalFormatting sqref="K52">
    <cfRule type="cellIs" dxfId="507" priority="110" stopIfTrue="1" operator="notEqual">
      <formula>1</formula>
    </cfRule>
    <cfRule type="cellIs" dxfId="506" priority="111" stopIfTrue="1" operator="equal">
      <formula>1</formula>
    </cfRule>
  </conditionalFormatting>
  <conditionalFormatting sqref="X10">
    <cfRule type="expression" dxfId="505" priority="1191" stopIfTrue="1">
      <formula>#REF!=0</formula>
    </cfRule>
  </conditionalFormatting>
  <conditionalFormatting sqref="X11">
    <cfRule type="expression" dxfId="504" priority="1192" stopIfTrue="1">
      <formula>#REF!=0</formula>
    </cfRule>
  </conditionalFormatting>
  <conditionalFormatting sqref="X16">
    <cfRule type="expression" dxfId="503" priority="1193" stopIfTrue="1">
      <formula>#REF!=0</formula>
    </cfRule>
  </conditionalFormatting>
  <conditionalFormatting sqref="X17">
    <cfRule type="expression" dxfId="502" priority="1194" stopIfTrue="1">
      <formula>#REF!=0</formula>
    </cfRule>
  </conditionalFormatting>
  <conditionalFormatting sqref="X25">
    <cfRule type="expression" dxfId="501" priority="1195" stopIfTrue="1">
      <formula>#REF!=0</formula>
    </cfRule>
  </conditionalFormatting>
  <conditionalFormatting sqref="X18">
    <cfRule type="expression" dxfId="500" priority="1196" stopIfTrue="1">
      <formula>#REF!=0</formula>
    </cfRule>
  </conditionalFormatting>
  <conditionalFormatting sqref="X19">
    <cfRule type="expression" dxfId="499" priority="1197" stopIfTrue="1">
      <formula>#REF!=0</formula>
    </cfRule>
  </conditionalFormatting>
  <conditionalFormatting sqref="X20">
    <cfRule type="expression" dxfId="498" priority="1198" stopIfTrue="1">
      <formula>#REF!=0</formula>
    </cfRule>
  </conditionalFormatting>
  <conditionalFormatting sqref="X21">
    <cfRule type="expression" dxfId="497" priority="1199" stopIfTrue="1">
      <formula>#REF!=0</formula>
    </cfRule>
  </conditionalFormatting>
  <conditionalFormatting sqref="X22">
    <cfRule type="expression" dxfId="496" priority="1200" stopIfTrue="1">
      <formula>#REF!=0</formula>
    </cfRule>
  </conditionalFormatting>
  <conditionalFormatting sqref="X23">
    <cfRule type="expression" dxfId="495" priority="1201" stopIfTrue="1">
      <formula>#REF!=0</formula>
    </cfRule>
  </conditionalFormatting>
  <conditionalFormatting sqref="X24">
    <cfRule type="expression" dxfId="494" priority="1202" stopIfTrue="1">
      <formula>#REF!=0</formula>
    </cfRule>
  </conditionalFormatting>
  <conditionalFormatting sqref="X26">
    <cfRule type="expression" dxfId="493" priority="1203" stopIfTrue="1">
      <formula>#REF!=0</formula>
    </cfRule>
  </conditionalFormatting>
  <conditionalFormatting sqref="X27">
    <cfRule type="expression" dxfId="492" priority="1204" stopIfTrue="1">
      <formula>#REF!=0</formula>
    </cfRule>
  </conditionalFormatting>
  <conditionalFormatting sqref="X28">
    <cfRule type="expression" dxfId="491" priority="1205" stopIfTrue="1">
      <formula>#REF!=0</formula>
    </cfRule>
  </conditionalFormatting>
  <conditionalFormatting sqref="X29">
    <cfRule type="expression" dxfId="490" priority="1206" stopIfTrue="1">
      <formula>#REF!=0</formula>
    </cfRule>
  </conditionalFormatting>
  <conditionalFormatting sqref="X30">
    <cfRule type="expression" dxfId="489" priority="1207" stopIfTrue="1">
      <formula>#REF!=0</formula>
    </cfRule>
  </conditionalFormatting>
  <conditionalFormatting sqref="X31">
    <cfRule type="expression" dxfId="488" priority="1208" stopIfTrue="1">
      <formula>#REF!=0</formula>
    </cfRule>
  </conditionalFormatting>
  <conditionalFormatting sqref="X32">
    <cfRule type="expression" dxfId="487" priority="1209" stopIfTrue="1">
      <formula>#REF!=0</formula>
    </cfRule>
  </conditionalFormatting>
  <conditionalFormatting sqref="X33">
    <cfRule type="expression" dxfId="486" priority="1210" stopIfTrue="1">
      <formula>#REF!=0</formula>
    </cfRule>
  </conditionalFormatting>
  <conditionalFormatting sqref="X34">
    <cfRule type="expression" dxfId="485" priority="1211" stopIfTrue="1">
      <formula>#REF!=0</formula>
    </cfRule>
  </conditionalFormatting>
  <conditionalFormatting sqref="X35">
    <cfRule type="expression" dxfId="484" priority="1212" stopIfTrue="1">
      <formula>#REF!=0</formula>
    </cfRule>
  </conditionalFormatting>
  <conditionalFormatting sqref="X36">
    <cfRule type="expression" dxfId="483" priority="1213" stopIfTrue="1">
      <formula>#REF!=0</formula>
    </cfRule>
  </conditionalFormatting>
  <conditionalFormatting sqref="X37">
    <cfRule type="expression" dxfId="482" priority="1214" stopIfTrue="1">
      <formula>#REF!=0</formula>
    </cfRule>
  </conditionalFormatting>
  <conditionalFormatting sqref="X38">
    <cfRule type="expression" dxfId="481" priority="1215" stopIfTrue="1">
      <formula>#REF!=0</formula>
    </cfRule>
  </conditionalFormatting>
  <conditionalFormatting sqref="X39">
    <cfRule type="expression" dxfId="480" priority="1216" stopIfTrue="1">
      <formula>#REF!=0</formula>
    </cfRule>
  </conditionalFormatting>
  <conditionalFormatting sqref="X40">
    <cfRule type="expression" dxfId="479" priority="1217" stopIfTrue="1">
      <formula>#REF!=0</formula>
    </cfRule>
  </conditionalFormatting>
  <conditionalFormatting sqref="X41">
    <cfRule type="expression" dxfId="478" priority="1218" stopIfTrue="1">
      <formula>#REF!=0</formula>
    </cfRule>
  </conditionalFormatting>
  <conditionalFormatting sqref="X42">
    <cfRule type="expression" dxfId="477" priority="1219" stopIfTrue="1">
      <formula>#REF!=0</formula>
    </cfRule>
  </conditionalFormatting>
  <conditionalFormatting sqref="X43">
    <cfRule type="expression" dxfId="476" priority="1220" stopIfTrue="1">
      <formula>#REF!=0</formula>
    </cfRule>
  </conditionalFormatting>
  <conditionalFormatting sqref="X44">
    <cfRule type="expression" dxfId="475" priority="1221" stopIfTrue="1">
      <formula>#REF!=0</formula>
    </cfRule>
  </conditionalFormatting>
  <conditionalFormatting sqref="X45">
    <cfRule type="expression" dxfId="474" priority="1222" stopIfTrue="1">
      <formula>#REF!=0</formula>
    </cfRule>
  </conditionalFormatting>
  <conditionalFormatting sqref="X46">
    <cfRule type="expression" dxfId="473" priority="1223" stopIfTrue="1">
      <formula>#REF!=0</formula>
    </cfRule>
  </conditionalFormatting>
  <conditionalFormatting sqref="X48">
    <cfRule type="expression" dxfId="472" priority="1224" stopIfTrue="1">
      <formula>#REF!=0</formula>
    </cfRule>
  </conditionalFormatting>
  <conditionalFormatting sqref="X49">
    <cfRule type="expression" dxfId="471" priority="1225" stopIfTrue="1">
      <formula>#REF!=0</formula>
    </cfRule>
  </conditionalFormatting>
  <conditionalFormatting sqref="X50">
    <cfRule type="expression" dxfId="470" priority="1226" stopIfTrue="1">
      <formula>#REF!=0</formula>
    </cfRule>
  </conditionalFormatting>
  <conditionalFormatting sqref="X51">
    <cfRule type="expression" dxfId="469" priority="1227" stopIfTrue="1">
      <formula>#REF!=0</formula>
    </cfRule>
  </conditionalFormatting>
  <conditionalFormatting sqref="X52">
    <cfRule type="expression" dxfId="468" priority="1228" stopIfTrue="1">
      <formula>#REF!=0</formula>
    </cfRule>
  </conditionalFormatting>
  <pageMargins left="0.7" right="0.7" top="0.75" bottom="0.75" header="0.3" footer="0.3"/>
  <pageSetup paperSize="9" scale="46" orientation="landscape" r:id="rId1"/>
  <colBreaks count="1" manualBreakCount="1">
    <brk id="33" max="1048575" man="1"/>
  </colBreaks>
  <ignoredErrors>
    <ignoredError sqref="T10:T6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55262" r:id="rId4" name="Button 9022">
              <controlPr defaultSize="0" print="0" autoLine="0" autoPict="0" macro="[0]!ButtonOpenAll">
                <anchor moveWithCells="1" sizeWithCells="1">
                  <from>
                    <xdr:col>2</xdr:col>
                    <xdr:colOff>2762250</xdr:colOff>
                    <xdr:row>3</xdr:row>
                    <xdr:rowOff>114300</xdr:rowOff>
                  </from>
                  <to>
                    <xdr:col>2</xdr:col>
                    <xdr:colOff>3838575</xdr:colOff>
                    <xdr:row>5</xdr:row>
                    <xdr:rowOff>104775</xdr:rowOff>
                  </to>
                </anchor>
              </controlPr>
            </control>
          </mc:Choice>
        </mc:AlternateContent>
        <mc:AlternateContent xmlns:mc="http://schemas.openxmlformats.org/markup-compatibility/2006">
          <mc:Choice Requires="x14">
            <control shapeId="1613246" r:id="rId5" name="Button 9662">
              <controlPr defaultSize="0" print="0" autoLine="0" autoPict="0" macro="[0]!ButtonD5_CloseAll">
                <anchor moveWithCells="1" sizeWithCells="1">
                  <from>
                    <xdr:col>2</xdr:col>
                    <xdr:colOff>3933825</xdr:colOff>
                    <xdr:row>3</xdr:row>
                    <xdr:rowOff>104775</xdr:rowOff>
                  </from>
                  <to>
                    <xdr:col>5</xdr:col>
                    <xdr:colOff>66675</xdr:colOff>
                    <xdr:row>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88555558946501"/>
  </sheetPr>
  <dimension ref="B1:AM33"/>
  <sheetViews>
    <sheetView showGridLines="0" zoomScale="90" zoomScaleNormal="90" workbookViewId="0">
      <pane ySplit="8" topLeftCell="A9" activePane="bottomLeft" state="frozen"/>
      <selection pane="bottomLeft" activeCell="AG10" sqref="AG10:AM10"/>
    </sheetView>
  </sheetViews>
  <sheetFormatPr defaultRowHeight="15" outlineLevelCol="1" x14ac:dyDescent="0.25"/>
  <cols>
    <col min="1" max="1" width="1.7109375" style="163" customWidth="1"/>
    <col min="2" max="2" width="4.85546875" style="163" customWidth="1"/>
    <col min="3" max="3" width="65.85546875" style="163" customWidth="1"/>
    <col min="4" max="4" width="2.5703125" style="163" customWidth="1" outlineLevel="1"/>
    <col min="5" max="5" width="6" style="163" customWidth="1" outlineLevel="1"/>
    <col min="6" max="6" width="2.5703125" style="163" customWidth="1" outlineLevel="1"/>
    <col min="7" max="7" width="5.2851562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6.85546875" style="163" customWidth="1"/>
    <col min="19" max="19" width="13.28515625" style="163" customWidth="1"/>
    <col min="20" max="20" width="8.28515625" style="163" hidden="1" customWidth="1"/>
    <col min="21" max="21" width="9.7109375"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6.75" customHeight="1" x14ac:dyDescent="0.25">
      <c r="B1" s="185"/>
      <c r="C1" s="363" t="s">
        <v>519</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1679</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1680</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66"/>
      <c r="J5" s="366"/>
      <c r="K5" s="366"/>
      <c r="L5" s="366"/>
      <c r="M5" s="366"/>
      <c r="N5" s="366"/>
      <c r="O5" s="366"/>
      <c r="P5" s="366"/>
      <c r="Q5" s="366"/>
      <c r="R5" s="366"/>
      <c r="S5" s="366"/>
      <c r="T5" s="366"/>
      <c r="U5" s="366"/>
      <c r="V5" s="366"/>
      <c r="W5" s="366"/>
      <c r="X5" s="366"/>
      <c r="Y5" s="366"/>
      <c r="Z5" s="366"/>
      <c r="AA5" s="366"/>
      <c r="AB5" s="366"/>
      <c r="AC5" s="366"/>
    </row>
    <row r="6" spans="2:39"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row>
    <row r="7" spans="2:39" s="166" customFormat="1" ht="37.5" customHeight="1" x14ac:dyDescent="0.25">
      <c r="B7" s="181"/>
      <c r="C7" s="356" t="s">
        <v>520</v>
      </c>
      <c r="D7" s="338"/>
      <c r="E7" s="359" t="s">
        <v>521</v>
      </c>
      <c r="F7" s="339"/>
      <c r="G7" s="359" t="s">
        <v>522</v>
      </c>
      <c r="H7" s="169"/>
      <c r="I7" s="361" t="s">
        <v>1694</v>
      </c>
      <c r="J7" s="362"/>
      <c r="K7" s="362"/>
      <c r="L7" s="362"/>
      <c r="M7" s="362"/>
      <c r="N7" s="362"/>
      <c r="O7" s="362"/>
      <c r="P7" s="362"/>
      <c r="Q7" s="362"/>
      <c r="R7" s="169"/>
      <c r="S7" s="360" t="s">
        <v>523</v>
      </c>
      <c r="T7" s="360"/>
      <c r="U7" s="360"/>
      <c r="V7" s="170"/>
      <c r="W7" s="170"/>
      <c r="X7" s="170"/>
      <c r="Y7" s="170"/>
      <c r="AG7" s="356" t="s">
        <v>524</v>
      </c>
      <c r="AH7" s="356"/>
      <c r="AI7" s="356"/>
      <c r="AJ7" s="356"/>
      <c r="AK7" s="356"/>
      <c r="AL7" s="356"/>
      <c r="AM7" s="356"/>
    </row>
    <row r="8" spans="2:39" s="166" customFormat="1" ht="80.25" customHeight="1" x14ac:dyDescent="0.25">
      <c r="B8" s="181"/>
      <c r="C8" s="356"/>
      <c r="D8" s="338"/>
      <c r="E8" s="359"/>
      <c r="F8" s="340"/>
      <c r="G8" s="359"/>
      <c r="H8" s="171"/>
      <c r="I8" s="172" t="s">
        <v>550</v>
      </c>
      <c r="J8" s="172" t="s">
        <v>551</v>
      </c>
      <c r="K8" s="192">
        <v>0</v>
      </c>
      <c r="L8" s="192">
        <v>0.2</v>
      </c>
      <c r="M8" s="192">
        <v>0.4</v>
      </c>
      <c r="N8" s="192">
        <v>0.6</v>
      </c>
      <c r="O8" s="192">
        <v>0.8</v>
      </c>
      <c r="P8" s="192">
        <v>1</v>
      </c>
      <c r="Q8" s="193" t="s">
        <v>525</v>
      </c>
      <c r="S8" s="174"/>
      <c r="T8" s="174" t="s">
        <v>552</v>
      </c>
      <c r="U8" s="173" t="s">
        <v>553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554</v>
      </c>
      <c r="W9" s="163" t="s">
        <v>555</v>
      </c>
      <c r="Y9" s="131" t="s">
        <v>526</v>
      </c>
    </row>
    <row r="10" spans="2:39" ht="57" customHeight="1" x14ac:dyDescent="0.45">
      <c r="B10" s="301">
        <v>1</v>
      </c>
      <c r="C10" s="154" t="s">
        <v>527</v>
      </c>
      <c r="D10" s="139"/>
      <c r="E10" s="283" t="s">
        <v>528</v>
      </c>
      <c r="F10" s="139"/>
      <c r="G10" s="204"/>
      <c r="H10" s="165"/>
      <c r="I10" s="137">
        <f>SUM(K10:P10)</f>
        <v>0</v>
      </c>
      <c r="J10" s="137">
        <f t="shared" ref="J10" si="0">SUM(K10:P10)</f>
        <v>0</v>
      </c>
      <c r="K10" s="135"/>
      <c r="L10" s="135"/>
      <c r="M10" s="135"/>
      <c r="N10" s="135"/>
      <c r="O10" s="136"/>
      <c r="P10" s="197"/>
      <c r="Q10" s="136"/>
      <c r="S10" s="138" t="str">
        <f>IF(SUM(K10:P10)=1,((K10*0)+(L10*20)+(M10*40)+(N10*60)+(O10*80)+(P10*100)),"")</f>
        <v/>
      </c>
      <c r="T10" s="160" t="e">
        <f>1/$I$19</f>
        <v>#DIV/0!</v>
      </c>
      <c r="U10" s="140" t="e">
        <f t="shared" ref="U10" si="1">1/$J$19</f>
        <v>#DIV/0!</v>
      </c>
      <c r="V10" s="152" t="e">
        <f>IF(Q10=1,0,S10*T10)</f>
        <v>#VALUE!</v>
      </c>
      <c r="W10" s="48" t="e">
        <f>IF(Q10=1,0,S10*U10)</f>
        <v>#VALUE!</v>
      </c>
      <c r="Y10" s="355"/>
      <c r="Z10" s="355"/>
      <c r="AG10" s="358" t="s">
        <v>1681</v>
      </c>
      <c r="AH10" s="358"/>
      <c r="AI10" s="358"/>
      <c r="AJ10" s="358"/>
      <c r="AK10" s="358"/>
      <c r="AL10" s="358"/>
      <c r="AM10" s="358"/>
    </row>
    <row r="11" spans="2:39" ht="47.25" customHeight="1" x14ac:dyDescent="0.25">
      <c r="B11" s="301" t="s">
        <v>529</v>
      </c>
      <c r="C11" s="158" t="s">
        <v>530</v>
      </c>
      <c r="D11" s="189"/>
      <c r="E11" s="279" t="s">
        <v>531</v>
      </c>
      <c r="F11" s="279"/>
      <c r="G11" s="279"/>
      <c r="H11" s="165"/>
      <c r="I11" s="165"/>
      <c r="J11" s="137">
        <f t="shared" ref="J11" si="2">SUM(K11:P11)</f>
        <v>0</v>
      </c>
      <c r="K11" s="135"/>
      <c r="L11" s="135"/>
      <c r="M11" s="135"/>
      <c r="N11" s="135"/>
      <c r="O11" s="136"/>
      <c r="P11" s="135"/>
      <c r="Q11" s="136"/>
      <c r="S11" s="138" t="str">
        <f>IF(SUM(K11:P11)=1,((K11*0)+(L11*20)+(M11*40)+(N11*60)+(O11*80)+(P11*100)),"")</f>
        <v/>
      </c>
      <c r="T11" s="160"/>
      <c r="U11" s="140" t="e">
        <f t="shared" ref="U11" si="3">1/$J$19</f>
        <v>#DIV/0!</v>
      </c>
      <c r="V11" s="152"/>
      <c r="W11" s="48" t="e">
        <f>IF(Q11=1,0,S11*U11)</f>
        <v>#VALUE!</v>
      </c>
      <c r="Y11" s="355"/>
      <c r="Z11" s="355"/>
      <c r="AF11" s="308"/>
      <c r="AG11" s="357" t="s">
        <v>1682</v>
      </c>
      <c r="AH11" s="357"/>
      <c r="AI11" s="357"/>
      <c r="AJ11" s="357"/>
      <c r="AK11" s="357"/>
      <c r="AL11" s="357"/>
      <c r="AM11" s="357"/>
    </row>
    <row r="12" spans="2:39" ht="63" customHeight="1" x14ac:dyDescent="0.45">
      <c r="B12" s="301">
        <v>2</v>
      </c>
      <c r="C12" s="154" t="s">
        <v>532</v>
      </c>
      <c r="D12" s="139"/>
      <c r="E12" s="283" t="s">
        <v>533</v>
      </c>
      <c r="F12" s="139"/>
      <c r="G12" s="204"/>
      <c r="H12" s="165"/>
      <c r="I12" s="137">
        <f>SUM(K12:P12)</f>
        <v>0</v>
      </c>
      <c r="J12" s="137">
        <f t="shared" ref="J12:J17" si="4">SUM(K12:P12)</f>
        <v>0</v>
      </c>
      <c r="K12" s="135"/>
      <c r="L12" s="135"/>
      <c r="M12" s="135"/>
      <c r="N12" s="135"/>
      <c r="O12" s="136"/>
      <c r="P12" s="135"/>
      <c r="Q12" s="136"/>
      <c r="S12" s="138" t="str">
        <f t="shared" ref="S12" si="5">IF(SUM(K12:P12)=1,((K12*0)+(L12*20)+(M12*40)+(N12*60)+(O12*80)+(P12*100)),"")</f>
        <v/>
      </c>
      <c r="T12" s="160" t="e">
        <f>1/$I$19</f>
        <v>#DIV/0!</v>
      </c>
      <c r="U12" s="140" t="e">
        <f t="shared" ref="U12:U17" si="6">1/$J$19</f>
        <v>#DIV/0!</v>
      </c>
      <c r="V12" s="152" t="e">
        <f>IF(Q12=1,0,S12*T12)</f>
        <v>#VALUE!</v>
      </c>
      <c r="W12" s="48" t="e">
        <f t="shared" ref="W12" si="7">IF(Q12=1,0,S12*U12)</f>
        <v>#VALUE!</v>
      </c>
      <c r="Y12" s="355"/>
      <c r="Z12" s="355"/>
      <c r="AG12" s="358" t="s">
        <v>1683</v>
      </c>
      <c r="AH12" s="358"/>
      <c r="AI12" s="358"/>
      <c r="AJ12" s="358"/>
      <c r="AK12" s="358"/>
      <c r="AL12" s="358"/>
      <c r="AM12" s="358"/>
    </row>
    <row r="13" spans="2:39" ht="48" customHeight="1" collapsed="1" x14ac:dyDescent="0.45">
      <c r="B13" s="301" t="s">
        <v>534</v>
      </c>
      <c r="C13" s="155" t="s">
        <v>535</v>
      </c>
      <c r="D13" s="139"/>
      <c r="E13" s="283" t="s">
        <v>536</v>
      </c>
      <c r="F13" s="139"/>
      <c r="G13" s="204"/>
      <c r="H13" s="165"/>
      <c r="I13" s="165"/>
      <c r="J13" s="137">
        <f t="shared" si="4"/>
        <v>0</v>
      </c>
      <c r="K13" s="135"/>
      <c r="L13" s="135"/>
      <c r="M13" s="135"/>
      <c r="N13" s="135"/>
      <c r="O13" s="136"/>
      <c r="P13" s="135"/>
      <c r="Q13" s="136"/>
      <c r="S13" s="138" t="str">
        <f>IF(SUM(K13:P13)=1,((K13*0)+(L13*20)+(M13*40)+(N13*60)+(O13*80)+(P13*100)),"")</f>
        <v/>
      </c>
      <c r="T13" s="160"/>
      <c r="U13" s="140" t="e">
        <f t="shared" si="6"/>
        <v>#DIV/0!</v>
      </c>
      <c r="V13" s="152"/>
      <c r="W13" s="48" t="e">
        <f>IF(Q13=1,0,S13*U13)</f>
        <v>#VALUE!</v>
      </c>
      <c r="Y13" s="355"/>
      <c r="Z13" s="355"/>
      <c r="AG13" s="358" t="s">
        <v>1684</v>
      </c>
      <c r="AH13" s="358"/>
      <c r="AI13" s="358"/>
      <c r="AJ13" s="358"/>
      <c r="AK13" s="358"/>
      <c r="AL13" s="358"/>
      <c r="AM13" s="358"/>
    </row>
    <row r="14" spans="2:39" ht="49.5" customHeight="1" collapsed="1" x14ac:dyDescent="0.25">
      <c r="B14" s="301" t="s">
        <v>537</v>
      </c>
      <c r="C14" s="156" t="s">
        <v>538</v>
      </c>
      <c r="D14" s="128"/>
      <c r="E14" s="283" t="s">
        <v>539</v>
      </c>
      <c r="F14" s="128"/>
      <c r="G14" s="205"/>
      <c r="H14" s="165"/>
      <c r="I14" s="165"/>
      <c r="J14" s="137">
        <f t="shared" si="4"/>
        <v>0</v>
      </c>
      <c r="K14" s="135"/>
      <c r="L14" s="135"/>
      <c r="M14" s="135"/>
      <c r="N14" s="135"/>
      <c r="O14" s="136"/>
      <c r="P14" s="135"/>
      <c r="Q14" s="136"/>
      <c r="S14" s="138" t="str">
        <f>IF(SUM(K14:P14)=1,((K14*0)+(L14*20)+(M14*40)+(N14*60)+(O14*80)+(P14*100)),"")</f>
        <v/>
      </c>
      <c r="T14" s="160"/>
      <c r="U14" s="140" t="e">
        <f t="shared" si="6"/>
        <v>#DIV/0!</v>
      </c>
      <c r="V14" s="152"/>
      <c r="W14" s="48" t="e">
        <f>IF(Q14=1,0,S14*U14)</f>
        <v>#VALUE!</v>
      </c>
      <c r="Y14" s="355"/>
      <c r="Z14" s="355"/>
      <c r="AG14" s="358" t="s">
        <v>1685</v>
      </c>
      <c r="AH14" s="358"/>
      <c r="AI14" s="358"/>
      <c r="AJ14" s="358"/>
      <c r="AK14" s="358"/>
      <c r="AL14" s="358"/>
      <c r="AM14" s="358"/>
    </row>
    <row r="15" spans="2:39" ht="49.5" customHeight="1" x14ac:dyDescent="0.25">
      <c r="B15" s="301" t="s">
        <v>540</v>
      </c>
      <c r="C15" s="156" t="s">
        <v>541</v>
      </c>
      <c r="D15" s="128"/>
      <c r="E15" s="283" t="s">
        <v>542</v>
      </c>
      <c r="F15" s="128"/>
      <c r="G15" s="205"/>
      <c r="H15" s="165"/>
      <c r="I15" s="165"/>
      <c r="J15" s="137">
        <f t="shared" si="4"/>
        <v>0</v>
      </c>
      <c r="K15" s="135"/>
      <c r="L15" s="135"/>
      <c r="M15" s="135"/>
      <c r="N15" s="135"/>
      <c r="O15" s="136"/>
      <c r="P15" s="135"/>
      <c r="Q15" s="136"/>
      <c r="S15" s="138" t="str">
        <f>IF(SUM(K15:P15)=1,((K15*0)+(L15*20)+(M15*40)+(N15*60)+(O15*80)+(P15*100)),"")</f>
        <v/>
      </c>
      <c r="T15" s="160"/>
      <c r="U15" s="140" t="e">
        <f t="shared" si="6"/>
        <v>#DIV/0!</v>
      </c>
      <c r="V15" s="152"/>
      <c r="W15" s="48" t="e">
        <f>IF(Q15=1,0,S15*U15)</f>
        <v>#VALUE!</v>
      </c>
      <c r="Y15" s="355"/>
      <c r="Z15" s="355"/>
      <c r="AG15" s="358" t="s">
        <v>1686</v>
      </c>
      <c r="AH15" s="358"/>
      <c r="AI15" s="358"/>
      <c r="AJ15" s="358"/>
      <c r="AK15" s="358"/>
      <c r="AL15" s="358"/>
      <c r="AM15" s="358"/>
    </row>
    <row r="16" spans="2:39" ht="51.75" customHeight="1" x14ac:dyDescent="0.25">
      <c r="B16" s="301" t="s">
        <v>543</v>
      </c>
      <c r="C16" s="157" t="s">
        <v>544</v>
      </c>
      <c r="D16" s="128"/>
      <c r="E16" s="283" t="s">
        <v>545</v>
      </c>
      <c r="F16" s="128"/>
      <c r="G16" s="205"/>
      <c r="H16" s="165"/>
      <c r="I16" s="165"/>
      <c r="J16" s="137">
        <f t="shared" si="4"/>
        <v>0</v>
      </c>
      <c r="K16" s="135"/>
      <c r="L16" s="135"/>
      <c r="M16" s="135"/>
      <c r="N16" s="135"/>
      <c r="O16" s="136"/>
      <c r="P16" s="135"/>
      <c r="Q16" s="136"/>
      <c r="S16" s="138" t="str">
        <f>IF(SUM(K16:P16)=1,((K16*0)+(L16*20)+(M16*40)+(N16*60)+(O16*80)+(P16*100)),"")</f>
        <v/>
      </c>
      <c r="T16" s="160"/>
      <c r="U16" s="140" t="e">
        <f t="shared" si="6"/>
        <v>#DIV/0!</v>
      </c>
      <c r="W16" s="48" t="e">
        <f>IF(Q16=1,0,S16*U16)</f>
        <v>#VALUE!</v>
      </c>
      <c r="Y16" s="355"/>
      <c r="Z16" s="355"/>
      <c r="AG16" s="358" t="s">
        <v>1687</v>
      </c>
      <c r="AH16" s="358"/>
      <c r="AI16" s="358"/>
      <c r="AJ16" s="358"/>
      <c r="AK16" s="358"/>
      <c r="AL16" s="358"/>
      <c r="AM16" s="358"/>
    </row>
    <row r="17" spans="2:29" ht="45.75" customHeight="1" x14ac:dyDescent="0.25">
      <c r="B17" s="301">
        <v>3</v>
      </c>
      <c r="C17" s="154" t="s">
        <v>546</v>
      </c>
      <c r="D17" s="128"/>
      <c r="E17" s="283" t="s">
        <v>547</v>
      </c>
      <c r="F17" s="128"/>
      <c r="G17" s="205"/>
      <c r="H17" s="165"/>
      <c r="I17" s="137">
        <f>SUM(K17:P17)</f>
        <v>0</v>
      </c>
      <c r="J17" s="137">
        <f t="shared" si="4"/>
        <v>0</v>
      </c>
      <c r="K17" s="135"/>
      <c r="L17" s="135"/>
      <c r="M17" s="135"/>
      <c r="N17" s="135"/>
      <c r="O17" s="136"/>
      <c r="P17" s="135"/>
      <c r="Q17" s="136"/>
      <c r="S17" s="138" t="str">
        <f>IF(SUM(K17:P17)=1,((K17*0)+(L17*20)+(M17*40)+(N17*60)+(O17*80)+(P17*100)),"")</f>
        <v/>
      </c>
      <c r="T17" s="160" t="e">
        <f>1/$I$19</f>
        <v>#DIV/0!</v>
      </c>
      <c r="U17" s="140" t="e">
        <f t="shared" si="6"/>
        <v>#DIV/0!</v>
      </c>
      <c r="V17" s="152" t="e">
        <f>IF(Q17=1,0,S17*T17)</f>
        <v>#VALUE!</v>
      </c>
      <c r="W17" s="48" t="e">
        <f>IF(Q17=1,0,S17*U17)</f>
        <v>#VALUE!</v>
      </c>
      <c r="Y17" s="355"/>
      <c r="Z17" s="355"/>
    </row>
    <row r="18" spans="2:29" x14ac:dyDescent="0.25">
      <c r="C18" s="165"/>
    </row>
    <row r="19" spans="2:29" ht="12.75" customHeight="1" x14ac:dyDescent="0.25">
      <c r="C19" s="165"/>
      <c r="I19" s="163">
        <f>SUM(I10:I17)</f>
        <v>0</v>
      </c>
      <c r="J19" s="163">
        <f>SUM(J10:J17)</f>
        <v>0</v>
      </c>
      <c r="R19" s="131" t="s">
        <v>548</v>
      </c>
      <c r="S19" s="142">
        <f>SUMIF(I19,3-V21,V19)</f>
        <v>0</v>
      </c>
      <c r="V19" s="184" t="e">
        <f>SUM(V10:V17)</f>
        <v>#VALUE!</v>
      </c>
      <c r="W19" s="184" t="e">
        <f>SUM(W10:W17)</f>
        <v>#VALUE!</v>
      </c>
    </row>
    <row r="20" spans="2:29" x14ac:dyDescent="0.25">
      <c r="C20" s="165"/>
      <c r="R20" s="131" t="s">
        <v>549</v>
      </c>
      <c r="S20" s="142">
        <f>SUMIF(J19,8-V22,W19)</f>
        <v>0</v>
      </c>
      <c r="X20" s="141"/>
    </row>
    <row r="21" spans="2:29" x14ac:dyDescent="0.25">
      <c r="C21" s="165"/>
      <c r="U21" s="163" t="s">
        <v>556</v>
      </c>
      <c r="V21" s="163">
        <f>SUM(Q10,Q12,Q17)</f>
        <v>0</v>
      </c>
      <c r="X21" s="141"/>
    </row>
    <row r="22" spans="2:29" x14ac:dyDescent="0.25">
      <c r="C22" s="165"/>
      <c r="U22" s="163" t="s">
        <v>557</v>
      </c>
      <c r="V22" s="163">
        <f>SUM(Q10:Q17)</f>
        <v>0</v>
      </c>
    </row>
    <row r="23" spans="2:29" ht="13.5" customHeight="1" x14ac:dyDescent="0.25">
      <c r="C23" s="165"/>
    </row>
    <row r="24" spans="2:29" x14ac:dyDescent="0.25">
      <c r="C24" s="165"/>
    </row>
    <row r="31" spans="2:29" ht="22.5" customHeight="1" x14ac:dyDescent="0.25">
      <c r="AA31" s="164"/>
      <c r="AB31" s="164"/>
      <c r="AC31" s="164"/>
    </row>
    <row r="33" spans="27:32" ht="15" customHeight="1" x14ac:dyDescent="0.25">
      <c r="AA33" s="164"/>
      <c r="AB33" s="164"/>
      <c r="AC33" s="164"/>
      <c r="AD33" s="164"/>
      <c r="AE33" s="164"/>
      <c r="AF33" s="164"/>
    </row>
  </sheetData>
  <sheetProtection formatCells="0" formatColumns="0" formatRows="0" insertColumns="0" insertRows="0" insertHyperlinks="0" deleteColumns="0" deleteRows="0" sort="0" autoFilter="0" pivotTables="0"/>
  <mergeCells count="26">
    <mergeCell ref="Y17:Z17"/>
    <mergeCell ref="Y10:Z10"/>
    <mergeCell ref="Y12:Z12"/>
    <mergeCell ref="Y13:Z13"/>
    <mergeCell ref="Y14:Z14"/>
    <mergeCell ref="Y15:Z15"/>
    <mergeCell ref="Y16:Z16"/>
    <mergeCell ref="Y11:Z11"/>
    <mergeCell ref="I7:Q7"/>
    <mergeCell ref="C1:U1"/>
    <mergeCell ref="C2:U2"/>
    <mergeCell ref="C3:U3"/>
    <mergeCell ref="E7:E8"/>
    <mergeCell ref="G7:G8"/>
    <mergeCell ref="C7:C8"/>
    <mergeCell ref="S7:U7"/>
    <mergeCell ref="I5:AC5"/>
    <mergeCell ref="C6:S6"/>
    <mergeCell ref="AG16:AM16"/>
    <mergeCell ref="AG7:AM8"/>
    <mergeCell ref="AG10:AM10"/>
    <mergeCell ref="AG12:AM12"/>
    <mergeCell ref="AG13:AM13"/>
    <mergeCell ref="AG14:AM14"/>
    <mergeCell ref="AG15:AM15"/>
    <mergeCell ref="AG11:AM11"/>
  </mergeCells>
  <conditionalFormatting sqref="J10">
    <cfRule type="cellIs" dxfId="467" priority="179" stopIfTrue="1" operator="notEqual">
      <formula>1</formula>
    </cfRule>
    <cfRule type="cellIs" dxfId="466" priority="180" stopIfTrue="1" operator="equal">
      <formula>1</formula>
    </cfRule>
  </conditionalFormatting>
  <conditionalFormatting sqref="S20">
    <cfRule type="containsBlanks" dxfId="465" priority="115" stopIfTrue="1">
      <formula>LEN(TRIM(S20))=0</formula>
    </cfRule>
    <cfRule type="cellIs" dxfId="464" priority="116" stopIfTrue="1" operator="lessThan">
      <formula>19.999</formula>
    </cfRule>
    <cfRule type="cellIs" dxfId="463" priority="117" stopIfTrue="1" operator="lessThan">
      <formula>39.999</formula>
    </cfRule>
    <cfRule type="cellIs" dxfId="462" priority="118" stopIfTrue="1" operator="lessThan">
      <formula>59.999</formula>
    </cfRule>
    <cfRule type="cellIs" dxfId="461" priority="119" stopIfTrue="1" operator="lessThan">
      <formula>79.999</formula>
    </cfRule>
    <cfRule type="cellIs" dxfId="460" priority="120" stopIfTrue="1" operator="lessThan">
      <formula>89.999</formula>
    </cfRule>
    <cfRule type="cellIs" dxfId="459" priority="121" stopIfTrue="1" operator="between">
      <formula>90</formula>
      <formula>100</formula>
    </cfRule>
  </conditionalFormatting>
  <conditionalFormatting sqref="S19">
    <cfRule type="containsBlanks" dxfId="458" priority="108" stopIfTrue="1">
      <formula>LEN(TRIM(S19))=0</formula>
    </cfRule>
    <cfRule type="cellIs" dxfId="457" priority="109" stopIfTrue="1" operator="lessThan">
      <formula>19.999</formula>
    </cfRule>
    <cfRule type="cellIs" dxfId="456" priority="110" stopIfTrue="1" operator="lessThan">
      <formula>39.999</formula>
    </cfRule>
    <cfRule type="cellIs" dxfId="455" priority="111" stopIfTrue="1" operator="lessThan">
      <formula>59.999</formula>
    </cfRule>
    <cfRule type="cellIs" dxfId="454" priority="112" stopIfTrue="1" operator="lessThan">
      <formula>79.999</formula>
    </cfRule>
    <cfRule type="cellIs" dxfId="453" priority="113" stopIfTrue="1" operator="lessThan">
      <formula>89.999</formula>
    </cfRule>
    <cfRule type="cellIs" dxfId="452" priority="114" stopIfTrue="1" operator="between">
      <formula>90</formula>
      <formula>100</formula>
    </cfRule>
  </conditionalFormatting>
  <conditionalFormatting sqref="I10">
    <cfRule type="cellIs" dxfId="451" priority="94" stopIfTrue="1" operator="notEqual">
      <formula>1</formula>
    </cfRule>
    <cfRule type="cellIs" dxfId="450" priority="95" stopIfTrue="1" operator="equal">
      <formula>1</formula>
    </cfRule>
  </conditionalFormatting>
  <conditionalFormatting sqref="J12">
    <cfRule type="cellIs" dxfId="449" priority="39" stopIfTrue="1" operator="notEqual">
      <formula>1</formula>
    </cfRule>
    <cfRule type="cellIs" dxfId="448" priority="40" stopIfTrue="1" operator="equal">
      <formula>1</formula>
    </cfRule>
  </conditionalFormatting>
  <conditionalFormatting sqref="J13">
    <cfRule type="cellIs" dxfId="447" priority="37" stopIfTrue="1" operator="notEqual">
      <formula>1</formula>
    </cfRule>
    <cfRule type="cellIs" dxfId="446" priority="38" stopIfTrue="1" operator="equal">
      <formula>1</formula>
    </cfRule>
  </conditionalFormatting>
  <conditionalFormatting sqref="J14">
    <cfRule type="cellIs" dxfId="445" priority="35" stopIfTrue="1" operator="notEqual">
      <formula>1</formula>
    </cfRule>
    <cfRule type="cellIs" dxfId="444" priority="36" stopIfTrue="1" operator="equal">
      <formula>1</formula>
    </cfRule>
  </conditionalFormatting>
  <conditionalFormatting sqref="J15">
    <cfRule type="cellIs" dxfId="443" priority="33" stopIfTrue="1" operator="notEqual">
      <formula>1</formula>
    </cfRule>
    <cfRule type="cellIs" dxfId="442" priority="34" stopIfTrue="1" operator="equal">
      <formula>1</formula>
    </cfRule>
  </conditionalFormatting>
  <conditionalFormatting sqref="J16">
    <cfRule type="cellIs" dxfId="441" priority="31" stopIfTrue="1" operator="notEqual">
      <formula>1</formula>
    </cfRule>
    <cfRule type="cellIs" dxfId="440" priority="32" stopIfTrue="1" operator="equal">
      <formula>1</formula>
    </cfRule>
  </conditionalFormatting>
  <conditionalFormatting sqref="J17">
    <cfRule type="cellIs" dxfId="439" priority="29" stopIfTrue="1" operator="notEqual">
      <formula>1</formula>
    </cfRule>
    <cfRule type="cellIs" dxfId="438" priority="30" stopIfTrue="1" operator="equal">
      <formula>1</formula>
    </cfRule>
  </conditionalFormatting>
  <conditionalFormatting sqref="I12">
    <cfRule type="cellIs" dxfId="437" priority="27" stopIfTrue="1" operator="notEqual">
      <formula>1</formula>
    </cfRule>
    <cfRule type="cellIs" dxfId="436" priority="28" stopIfTrue="1" operator="equal">
      <formula>1</formula>
    </cfRule>
  </conditionalFormatting>
  <conditionalFormatting sqref="I17">
    <cfRule type="cellIs" dxfId="435" priority="25" stopIfTrue="1" operator="notEqual">
      <formula>1</formula>
    </cfRule>
    <cfRule type="cellIs" dxfId="434" priority="26" stopIfTrue="1" operator="equal">
      <formula>1</formula>
    </cfRule>
  </conditionalFormatting>
  <conditionalFormatting sqref="W10">
    <cfRule type="expression" dxfId="433" priority="207" stopIfTrue="1">
      <formula>#REF!=0</formula>
    </cfRule>
  </conditionalFormatting>
  <conditionalFormatting sqref="W12">
    <cfRule type="expression" dxfId="432" priority="208" stopIfTrue="1">
      <formula>#REF!=0</formula>
    </cfRule>
  </conditionalFormatting>
  <conditionalFormatting sqref="W13">
    <cfRule type="expression" dxfId="431" priority="209" stopIfTrue="1">
      <formula>#REF!=0</formula>
    </cfRule>
  </conditionalFormatting>
  <conditionalFormatting sqref="W14">
    <cfRule type="expression" dxfId="430" priority="210" stopIfTrue="1">
      <formula>#REF!=0</formula>
    </cfRule>
  </conditionalFormatting>
  <conditionalFormatting sqref="W15">
    <cfRule type="expression" dxfId="429" priority="211" stopIfTrue="1">
      <formula>#REF!=0</formula>
    </cfRule>
  </conditionalFormatting>
  <conditionalFormatting sqref="W16">
    <cfRule type="expression" dxfId="428" priority="212" stopIfTrue="1">
      <formula>#REF!=0</formula>
    </cfRule>
  </conditionalFormatting>
  <conditionalFormatting sqref="W17">
    <cfRule type="expression" dxfId="427" priority="213" stopIfTrue="1">
      <formula>#REF!=0</formula>
    </cfRule>
  </conditionalFormatting>
  <pageMargins left="0.7" right="0.7" top="0.75" bottom="0.75" header="0.3" footer="0.3"/>
  <pageSetup paperSize="9" scale="46" orientation="landscape" r:id="rId1"/>
  <colBreaks count="1" manualBreakCount="1">
    <brk id="32" max="1048575" man="1"/>
  </colBreaks>
  <ignoredErrors>
    <ignoredError sqref="S10:S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54" r:id="rId4" name="Button 2602">
              <controlPr defaultSize="0" print="0" autoLine="0" autoPict="0" macro="[0]!ButtonOpenAll">
                <anchor moveWithCells="1" sizeWithCells="1">
                  <from>
                    <xdr:col>2</xdr:col>
                    <xdr:colOff>2819400</xdr:colOff>
                    <xdr:row>3</xdr:row>
                    <xdr:rowOff>95250</xdr:rowOff>
                  </from>
                  <to>
                    <xdr:col>2</xdr:col>
                    <xdr:colOff>3895725</xdr:colOff>
                    <xdr:row>5</xdr:row>
                    <xdr:rowOff>85725</xdr:rowOff>
                  </to>
                </anchor>
              </controlPr>
            </control>
          </mc:Choice>
        </mc:AlternateContent>
        <mc:AlternateContent xmlns:mc="http://schemas.openxmlformats.org/markup-compatibility/2006">
          <mc:Choice Requires="x14">
            <control shapeId="1434278" r:id="rId5" name="Button 2726">
              <controlPr defaultSize="0" print="0" autoLine="0" autoPict="0" macro="[0]!ButtonD6_CloseALl">
                <anchor moveWithCells="1" sizeWithCells="1">
                  <from>
                    <xdr:col>2</xdr:col>
                    <xdr:colOff>3981450</xdr:colOff>
                    <xdr:row>3</xdr:row>
                    <xdr:rowOff>85725</xdr:rowOff>
                  </from>
                  <to>
                    <xdr:col>5</xdr:col>
                    <xdr:colOff>95250</xdr:colOff>
                    <xdr:row>5</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88555558946501"/>
  </sheetPr>
  <dimension ref="B1:AM30"/>
  <sheetViews>
    <sheetView showGridLines="0" zoomScale="90" zoomScaleNormal="90" zoomScaleSheetLayoutView="90" workbookViewId="0">
      <pane ySplit="8" topLeftCell="A9" activePane="bottomLeft" state="frozen"/>
      <selection activeCell="D1" sqref="D1"/>
      <selection pane="bottomLeft" activeCell="A12" sqref="A12:XFD12"/>
    </sheetView>
  </sheetViews>
  <sheetFormatPr defaultRowHeight="15" outlineLevelCol="1" x14ac:dyDescent="0.25"/>
  <cols>
    <col min="1" max="1" width="2" style="163" customWidth="1"/>
    <col min="2" max="2" width="4.5703125" style="163" customWidth="1"/>
    <col min="3" max="3" width="65.85546875" style="163" customWidth="1"/>
    <col min="4" max="4" width="2.5703125" style="163" customWidth="1" outlineLevel="1"/>
    <col min="5" max="5" width="5.28515625" style="163" customWidth="1" outlineLevel="1"/>
    <col min="6" max="6" width="2.5703125" style="163" customWidth="1" outlineLevel="1"/>
    <col min="7" max="7" width="5.710937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8.28515625" style="163" customWidth="1"/>
    <col min="19" max="19" width="13.28515625" style="163" customWidth="1"/>
    <col min="20" max="20" width="8.28515625" style="163" hidden="1" customWidth="1"/>
    <col min="21" max="21" width="9.85546875" style="163" hidden="1" customWidth="1"/>
    <col min="22" max="22" width="10.42578125" style="163" hidden="1" customWidth="1"/>
    <col min="23" max="23" width="9"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0" customHeight="1" x14ac:dyDescent="0.25">
      <c r="B1" s="185"/>
      <c r="C1" s="363" t="s">
        <v>558</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1688</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1689</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02"/>
      <c r="J5" s="302"/>
      <c r="K5" s="364"/>
      <c r="L5" s="364"/>
      <c r="M5" s="364"/>
      <c r="N5" s="364"/>
      <c r="O5" s="364"/>
      <c r="P5" s="364"/>
      <c r="Q5" s="364"/>
      <c r="R5" s="364"/>
      <c r="S5" s="364"/>
      <c r="T5" s="364"/>
      <c r="U5" s="364"/>
      <c r="V5" s="364"/>
      <c r="W5" s="364"/>
      <c r="X5" s="364"/>
      <c r="Y5" s="364"/>
      <c r="Z5" s="364"/>
      <c r="AA5" s="364"/>
      <c r="AB5" s="364"/>
      <c r="AC5" s="364"/>
    </row>
    <row r="6" spans="2:39"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row>
    <row r="7" spans="2:39" s="166" customFormat="1" ht="37.5" customHeight="1" x14ac:dyDescent="0.25">
      <c r="B7" s="181"/>
      <c r="C7" s="356" t="s">
        <v>559</v>
      </c>
      <c r="D7" s="338"/>
      <c r="E7" s="359" t="s">
        <v>560</v>
      </c>
      <c r="F7" s="339"/>
      <c r="G7" s="359" t="s">
        <v>561</v>
      </c>
      <c r="H7" s="169"/>
      <c r="I7" s="361" t="s">
        <v>1694</v>
      </c>
      <c r="J7" s="362"/>
      <c r="K7" s="362"/>
      <c r="L7" s="362"/>
      <c r="M7" s="362"/>
      <c r="N7" s="362"/>
      <c r="O7" s="362"/>
      <c r="P7" s="362"/>
      <c r="Q7" s="362"/>
      <c r="R7" s="169"/>
      <c r="S7" s="360" t="s">
        <v>562</v>
      </c>
      <c r="T7" s="360"/>
      <c r="U7" s="360"/>
      <c r="V7" s="170"/>
      <c r="W7" s="170"/>
      <c r="X7" s="170"/>
      <c r="Y7" s="170"/>
      <c r="AG7" s="356" t="s">
        <v>563</v>
      </c>
      <c r="AH7" s="356"/>
      <c r="AI7" s="356"/>
      <c r="AJ7" s="356"/>
      <c r="AK7" s="356"/>
      <c r="AL7" s="356"/>
      <c r="AM7" s="356"/>
    </row>
    <row r="8" spans="2:39" s="166" customFormat="1" ht="80.25" customHeight="1" x14ac:dyDescent="0.25">
      <c r="B8" s="181"/>
      <c r="C8" s="356"/>
      <c r="D8" s="338"/>
      <c r="E8" s="359"/>
      <c r="F8" s="340"/>
      <c r="G8" s="359"/>
      <c r="H8" s="171"/>
      <c r="I8" s="172" t="s">
        <v>580</v>
      </c>
      <c r="J8" s="172" t="s">
        <v>581</v>
      </c>
      <c r="K8" s="192">
        <v>0</v>
      </c>
      <c r="L8" s="192">
        <v>0.2</v>
      </c>
      <c r="M8" s="192">
        <v>0.4</v>
      </c>
      <c r="N8" s="192">
        <v>0.6</v>
      </c>
      <c r="O8" s="192">
        <v>0.8</v>
      </c>
      <c r="P8" s="192">
        <v>1</v>
      </c>
      <c r="Q8" s="193" t="s">
        <v>564</v>
      </c>
      <c r="S8" s="174"/>
      <c r="T8" s="174" t="s">
        <v>582</v>
      </c>
      <c r="U8" s="173" t="s">
        <v>583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584</v>
      </c>
      <c r="W9" s="163" t="s">
        <v>585</v>
      </c>
      <c r="Y9" s="131" t="s">
        <v>565</v>
      </c>
    </row>
    <row r="10" spans="2:39" ht="99.75" customHeight="1" x14ac:dyDescent="0.45">
      <c r="B10" s="301">
        <v>1</v>
      </c>
      <c r="C10" s="154" t="s">
        <v>566</v>
      </c>
      <c r="D10" s="139"/>
      <c r="E10" s="285" t="s">
        <v>567</v>
      </c>
      <c r="F10" s="139"/>
      <c r="G10" s="204"/>
      <c r="H10" s="165"/>
      <c r="I10" s="137">
        <f>SUM(K10:P10)</f>
        <v>0</v>
      </c>
      <c r="J10" s="137">
        <f>SUM(K10:P10)</f>
        <v>0</v>
      </c>
      <c r="K10" s="135"/>
      <c r="L10" s="135"/>
      <c r="M10" s="135"/>
      <c r="N10" s="135"/>
      <c r="O10" s="136"/>
      <c r="P10" s="197"/>
      <c r="Q10" s="136"/>
      <c r="S10" s="138" t="str">
        <f>IF(SUM(K10:P10)=1,((K10*0)+(L10*20)+(M10*40)+(N10*60)+(O10*80)+(P10*100)),"")</f>
        <v/>
      </c>
      <c r="T10" s="160" t="e">
        <f>1/$I$16</f>
        <v>#DIV/0!</v>
      </c>
      <c r="U10" s="140" t="e">
        <f>1/$J$16</f>
        <v>#DIV/0!</v>
      </c>
      <c r="V10" s="152" t="e">
        <f>IF(Q10=1,0,S10*T10)</f>
        <v>#VALUE!</v>
      </c>
      <c r="W10" s="48" t="e">
        <f>IF(Q10=1,0,S10*U10)</f>
        <v>#VALUE!</v>
      </c>
      <c r="Y10" s="355"/>
      <c r="Z10" s="355"/>
      <c r="AG10" s="358" t="s">
        <v>1690</v>
      </c>
      <c r="AH10" s="358"/>
      <c r="AI10" s="358"/>
      <c r="AJ10" s="358"/>
      <c r="AK10" s="358"/>
      <c r="AL10" s="358"/>
      <c r="AM10" s="358"/>
    </row>
    <row r="11" spans="2:39" ht="59.25" customHeight="1" x14ac:dyDescent="0.45">
      <c r="B11" s="301">
        <v>2</v>
      </c>
      <c r="C11" s="154" t="s">
        <v>568</v>
      </c>
      <c r="D11" s="139"/>
      <c r="E11" s="285" t="s">
        <v>569</v>
      </c>
      <c r="F11" s="139"/>
      <c r="G11" s="204"/>
      <c r="H11" s="165"/>
      <c r="I11" s="137">
        <f>SUM(K11:P11)</f>
        <v>0</v>
      </c>
      <c r="J11" s="137">
        <f>SUM(K11:P11)</f>
        <v>0</v>
      </c>
      <c r="K11" s="135"/>
      <c r="L11" s="135"/>
      <c r="M11" s="135"/>
      <c r="N11" s="135"/>
      <c r="O11" s="136"/>
      <c r="P11" s="135"/>
      <c r="Q11" s="136"/>
      <c r="S11" s="138" t="str">
        <f>IF(SUM(K11:P11)=1,((K11*0)+(L11*20)+(M11*40)+(N11*60)+(O11*80)+(P11*100)),"")</f>
        <v/>
      </c>
      <c r="T11" s="160" t="e">
        <f>1/$I$16</f>
        <v>#DIV/0!</v>
      </c>
      <c r="U11" s="140" t="e">
        <f>1/$J$16</f>
        <v>#DIV/0!</v>
      </c>
      <c r="V11" s="152" t="e">
        <f>IF(Q11=1,0,S11*T11)</f>
        <v>#VALUE!</v>
      </c>
      <c r="W11" s="48" t="e">
        <f>IF(Q11=1,0,S11*U11)</f>
        <v>#VALUE!</v>
      </c>
      <c r="Y11" s="355"/>
      <c r="Z11" s="355"/>
      <c r="AG11" s="358" t="s">
        <v>1691</v>
      </c>
      <c r="AH11" s="358"/>
      <c r="AI11" s="358"/>
      <c r="AJ11" s="358"/>
      <c r="AK11" s="358"/>
      <c r="AL11" s="358"/>
      <c r="AM11" s="358"/>
    </row>
    <row r="12" spans="2:39" ht="78.75" customHeight="1" x14ac:dyDescent="0.45">
      <c r="B12" s="301">
        <v>3</v>
      </c>
      <c r="C12" s="154" t="s">
        <v>570</v>
      </c>
      <c r="D12" s="139"/>
      <c r="E12" s="285" t="s">
        <v>571</v>
      </c>
      <c r="F12" s="139"/>
      <c r="G12" s="204"/>
      <c r="H12" s="165"/>
      <c r="I12" s="137">
        <f>SUM(K12:P12)</f>
        <v>0</v>
      </c>
      <c r="J12" s="137">
        <f>SUM(K12:P12)</f>
        <v>0</v>
      </c>
      <c r="K12" s="135"/>
      <c r="L12" s="135"/>
      <c r="M12" s="135"/>
      <c r="N12" s="135"/>
      <c r="O12" s="136"/>
      <c r="P12" s="135"/>
      <c r="Q12" s="136"/>
      <c r="S12" s="138" t="str">
        <f>IF(SUM(K12:P12)=1,((K12*0)+(L12*20)+(M12*40)+(N12*60)+(O12*80)+(P12*100)),"")</f>
        <v/>
      </c>
      <c r="T12" s="160" t="e">
        <f>1/$I$16</f>
        <v>#DIV/0!</v>
      </c>
      <c r="U12" s="140" t="e">
        <f>1/$J$16</f>
        <v>#DIV/0!</v>
      </c>
      <c r="V12" s="152" t="e">
        <f>IF(Q12=1,0,S12*T12)</f>
        <v>#VALUE!</v>
      </c>
      <c r="W12" s="48" t="e">
        <f>IF(Q12=1,0,S12*U12)</f>
        <v>#VALUE!</v>
      </c>
      <c r="Y12" s="355"/>
      <c r="Z12" s="355"/>
      <c r="AG12" s="358" t="s">
        <v>1692</v>
      </c>
      <c r="AH12" s="358"/>
      <c r="AI12" s="358"/>
      <c r="AJ12" s="358"/>
      <c r="AK12" s="358"/>
      <c r="AL12" s="358"/>
      <c r="AM12" s="358"/>
    </row>
    <row r="13" spans="2:39" ht="50.25" customHeight="1" collapsed="1" x14ac:dyDescent="0.25">
      <c r="B13" s="301" t="s">
        <v>572</v>
      </c>
      <c r="C13" s="155" t="s">
        <v>573</v>
      </c>
      <c r="D13" s="128"/>
      <c r="E13" s="285" t="s">
        <v>574</v>
      </c>
      <c r="F13" s="128"/>
      <c r="G13" s="128"/>
      <c r="H13" s="165"/>
      <c r="I13" s="165"/>
      <c r="J13" s="137">
        <f>SUM(K13:P13)</f>
        <v>0</v>
      </c>
      <c r="K13" s="135"/>
      <c r="L13" s="135"/>
      <c r="M13" s="135"/>
      <c r="N13" s="135"/>
      <c r="O13" s="136"/>
      <c r="P13" s="135"/>
      <c r="Q13" s="136"/>
      <c r="S13" s="138" t="str">
        <f>IF(SUM(K13:P13)=1,((K13*0)+(L13*20)+(M13*40)+(N13*60)+(O13*80)+(P13*100)),"")</f>
        <v/>
      </c>
      <c r="T13" s="160"/>
      <c r="U13" s="140" t="e">
        <f>1/$J$16</f>
        <v>#DIV/0!</v>
      </c>
      <c r="V13" s="152"/>
      <c r="W13" s="48" t="e">
        <f>IF(Q13=1,0,S13*U13)</f>
        <v>#VALUE!</v>
      </c>
      <c r="Y13" s="368"/>
      <c r="Z13" s="368"/>
      <c r="AG13" s="358" t="s">
        <v>1693</v>
      </c>
      <c r="AH13" s="358"/>
      <c r="AI13" s="358"/>
      <c r="AJ13" s="358"/>
      <c r="AK13" s="358"/>
      <c r="AL13" s="358"/>
      <c r="AM13" s="358"/>
    </row>
    <row r="14" spans="2:39" ht="44.25" customHeight="1" x14ac:dyDescent="0.25">
      <c r="B14" s="301" t="s">
        <v>575</v>
      </c>
      <c r="C14" s="157" t="s">
        <v>576</v>
      </c>
      <c r="D14" s="128"/>
      <c r="E14" s="285" t="s">
        <v>577</v>
      </c>
      <c r="F14" s="128"/>
      <c r="G14" s="128"/>
      <c r="H14" s="165"/>
      <c r="I14" s="165"/>
      <c r="J14" s="137">
        <f>SUM(K14:P14)</f>
        <v>0</v>
      </c>
      <c r="K14" s="135"/>
      <c r="L14" s="135"/>
      <c r="M14" s="135"/>
      <c r="N14" s="135"/>
      <c r="O14" s="136"/>
      <c r="P14" s="135"/>
      <c r="Q14" s="136"/>
      <c r="S14" s="138" t="str">
        <f>IF(SUM(K14:P14)=1,((K14*0)+(L14*20)+(M14*40)+(N14*60)+(O14*80)+(P14*100)),"")</f>
        <v/>
      </c>
      <c r="T14" s="160"/>
      <c r="U14" s="140" t="e">
        <f>1/$J$16</f>
        <v>#DIV/0!</v>
      </c>
      <c r="V14" s="152"/>
      <c r="W14" s="48" t="e">
        <f>IF(Q14=1,0,S14*U14)</f>
        <v>#VALUE!</v>
      </c>
      <c r="Y14" s="355"/>
      <c r="Z14" s="355"/>
    </row>
    <row r="15" spans="2:39" x14ac:dyDescent="0.25">
      <c r="C15" s="165"/>
    </row>
    <row r="16" spans="2:39" x14ac:dyDescent="0.25">
      <c r="C16" s="165"/>
      <c r="I16" s="163">
        <f>SUM(I10:I14)</f>
        <v>0</v>
      </c>
      <c r="J16" s="163">
        <f>SUM(J10:J14)</f>
        <v>0</v>
      </c>
      <c r="R16" s="131" t="s">
        <v>578</v>
      </c>
      <c r="S16" s="142">
        <f>SUMIF(I16,3-U18,V16)</f>
        <v>0</v>
      </c>
      <c r="V16" s="184" t="e">
        <f>SUM(V10:V14)</f>
        <v>#VALUE!</v>
      </c>
      <c r="W16" s="184" t="e">
        <f>SUM(W10:W14)</f>
        <v>#VALUE!</v>
      </c>
    </row>
    <row r="17" spans="3:32" x14ac:dyDescent="0.25">
      <c r="C17" s="165"/>
      <c r="R17" s="131" t="s">
        <v>579</v>
      </c>
      <c r="S17" s="142">
        <f>SUMIF(J16,5-U19,W16)</f>
        <v>0</v>
      </c>
      <c r="X17" s="141"/>
    </row>
    <row r="18" spans="3:32" x14ac:dyDescent="0.25">
      <c r="C18" s="165"/>
      <c r="T18" s="163" t="s">
        <v>586</v>
      </c>
      <c r="U18" s="163">
        <f>SUM(Q10,Q11,,Q12)</f>
        <v>0</v>
      </c>
      <c r="X18" s="141"/>
    </row>
    <row r="19" spans="3:32" x14ac:dyDescent="0.25">
      <c r="C19" s="165"/>
      <c r="T19" s="163" t="s">
        <v>587</v>
      </c>
      <c r="U19" s="163">
        <f>SUM(Q10:Q14)</f>
        <v>0</v>
      </c>
    </row>
    <row r="20" spans="3:32" ht="13.5" customHeight="1" x14ac:dyDescent="0.25">
      <c r="C20" s="165"/>
    </row>
    <row r="21" spans="3:32" x14ac:dyDescent="0.25">
      <c r="C21" s="165"/>
    </row>
    <row r="28" spans="3:32" ht="22.5" customHeight="1" x14ac:dyDescent="0.25">
      <c r="AA28" s="164"/>
      <c r="AB28" s="164"/>
      <c r="AC28" s="164"/>
    </row>
    <row r="30" spans="3:32" ht="15" customHeight="1" x14ac:dyDescent="0.25">
      <c r="AA30" s="164"/>
      <c r="AB30" s="164"/>
      <c r="AC30" s="164"/>
      <c r="AD30" s="164"/>
      <c r="AE30" s="164"/>
      <c r="AF30" s="164"/>
    </row>
  </sheetData>
  <sheetProtection formatCells="0" formatColumns="0" formatRows="0" insertColumns="0" insertRows="0" insertHyperlinks="0" deleteColumns="0" deleteRows="0" sort="0" autoFilter="0" pivotTables="0"/>
  <mergeCells count="20">
    <mergeCell ref="Y12:Z12"/>
    <mergeCell ref="Y13:Z13"/>
    <mergeCell ref="Y14:Z14"/>
    <mergeCell ref="E7:E8"/>
    <mergeCell ref="C7:C8"/>
    <mergeCell ref="S7:U7"/>
    <mergeCell ref="Y10:Z10"/>
    <mergeCell ref="Y11:Z11"/>
    <mergeCell ref="G7:G8"/>
    <mergeCell ref="C1:U1"/>
    <mergeCell ref="C2:U2"/>
    <mergeCell ref="C3:U3"/>
    <mergeCell ref="I7:Q7"/>
    <mergeCell ref="K5:AC5"/>
    <mergeCell ref="C6:S6"/>
    <mergeCell ref="AG7:AM8"/>
    <mergeCell ref="AG12:AM12"/>
    <mergeCell ref="AG11:AM11"/>
    <mergeCell ref="AG10:AM10"/>
    <mergeCell ref="AG13:AM13"/>
  </mergeCells>
  <conditionalFormatting sqref="J10">
    <cfRule type="cellIs" dxfId="426" priority="192" stopIfTrue="1" operator="notEqual">
      <formula>1</formula>
    </cfRule>
    <cfRule type="cellIs" dxfId="425" priority="193" stopIfTrue="1" operator="equal">
      <formula>1</formula>
    </cfRule>
  </conditionalFormatting>
  <conditionalFormatting sqref="S17">
    <cfRule type="containsBlanks" dxfId="424" priority="86" stopIfTrue="1">
      <formula>LEN(TRIM(S17))=0</formula>
    </cfRule>
    <cfRule type="cellIs" dxfId="423" priority="87" stopIfTrue="1" operator="lessThan">
      <formula>19.999</formula>
    </cfRule>
    <cfRule type="cellIs" dxfId="422" priority="88" stopIfTrue="1" operator="lessThan">
      <formula>39.999</formula>
    </cfRule>
    <cfRule type="cellIs" dxfId="421" priority="89" stopIfTrue="1" operator="lessThan">
      <formula>59.999</formula>
    </cfRule>
    <cfRule type="cellIs" dxfId="420" priority="90" stopIfTrue="1" operator="lessThan">
      <formula>79.999</formula>
    </cfRule>
    <cfRule type="cellIs" dxfId="419" priority="91" stopIfTrue="1" operator="lessThan">
      <formula>89.999</formula>
    </cfRule>
    <cfRule type="cellIs" dxfId="418" priority="92" stopIfTrue="1" operator="between">
      <formula>90</formula>
      <formula>100</formula>
    </cfRule>
  </conditionalFormatting>
  <conditionalFormatting sqref="S16">
    <cfRule type="containsBlanks" dxfId="417" priority="79" stopIfTrue="1">
      <formula>LEN(TRIM(S16))=0</formula>
    </cfRule>
    <cfRule type="cellIs" dxfId="416" priority="80" stopIfTrue="1" operator="lessThan">
      <formula>19.999</formula>
    </cfRule>
    <cfRule type="cellIs" dxfId="415" priority="81" stopIfTrue="1" operator="lessThan">
      <formula>39.999</formula>
    </cfRule>
    <cfRule type="cellIs" dxfId="414" priority="82" stopIfTrue="1" operator="lessThan">
      <formula>59.999</formula>
    </cfRule>
    <cfRule type="cellIs" dxfId="413" priority="83" stopIfTrue="1" operator="lessThan">
      <formula>79.999</formula>
    </cfRule>
    <cfRule type="cellIs" dxfId="412" priority="84" stopIfTrue="1" operator="lessThan">
      <formula>89.999</formula>
    </cfRule>
    <cfRule type="cellIs" dxfId="411" priority="85" stopIfTrue="1" operator="between">
      <formula>90</formula>
      <formula>100</formula>
    </cfRule>
  </conditionalFormatting>
  <conditionalFormatting sqref="W14">
    <cfRule type="expression" dxfId="410" priority="202" stopIfTrue="1">
      <formula>#REF!=0</formula>
    </cfRule>
  </conditionalFormatting>
  <conditionalFormatting sqref="W13">
    <cfRule type="expression" dxfId="409" priority="203" stopIfTrue="1">
      <formula>#REF!=0</formula>
    </cfRule>
  </conditionalFormatting>
  <conditionalFormatting sqref="W12">
    <cfRule type="expression" dxfId="408" priority="204" stopIfTrue="1">
      <formula>#REF!=0</formula>
    </cfRule>
  </conditionalFormatting>
  <conditionalFormatting sqref="W11">
    <cfRule type="expression" dxfId="407" priority="205" stopIfTrue="1">
      <formula>#REF!=0</formula>
    </cfRule>
  </conditionalFormatting>
  <conditionalFormatting sqref="W10">
    <cfRule type="expression" dxfId="406" priority="206" stopIfTrue="1">
      <formula>#REF!=0</formula>
    </cfRule>
  </conditionalFormatting>
  <pageMargins left="0.7" right="0.7" top="0.75" bottom="0.75" header="0.3" footer="0.3"/>
  <pageSetup paperSize="9" scale="45" orientation="landscape" r:id="rId1"/>
  <colBreaks count="1" manualBreakCount="1">
    <brk id="32" max="1048575" man="1"/>
  </colBreaks>
  <ignoredErrors>
    <ignoredError sqref="S10:S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41265" r:id="rId4" name="Button 2193">
              <controlPr defaultSize="0" print="0" autoLine="0" autoPict="0" macro="[0]!ButtonOpenAll">
                <anchor moveWithCells="1" sizeWithCells="1">
                  <from>
                    <xdr:col>2</xdr:col>
                    <xdr:colOff>2743200</xdr:colOff>
                    <xdr:row>3</xdr:row>
                    <xdr:rowOff>114300</xdr:rowOff>
                  </from>
                  <to>
                    <xdr:col>2</xdr:col>
                    <xdr:colOff>3819525</xdr:colOff>
                    <xdr:row>5</xdr:row>
                    <xdr:rowOff>104775</xdr:rowOff>
                  </to>
                </anchor>
              </controlPr>
            </control>
          </mc:Choice>
        </mc:AlternateContent>
        <mc:AlternateContent xmlns:mc="http://schemas.openxmlformats.org/markup-compatibility/2006">
          <mc:Choice Requires="x14">
            <control shapeId="1541355" r:id="rId5" name="Button 2283">
              <controlPr defaultSize="0" print="0" autoLine="0" autoPict="0" macro="[0]!ButtonD7_CloseAll">
                <anchor moveWithCells="1" sizeWithCells="1">
                  <from>
                    <xdr:col>2</xdr:col>
                    <xdr:colOff>3914775</xdr:colOff>
                    <xdr:row>3</xdr:row>
                    <xdr:rowOff>104775</xdr:rowOff>
                  </from>
                  <to>
                    <xdr:col>5</xdr:col>
                    <xdr:colOff>85725</xdr:colOff>
                    <xdr:row>5</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88555558946501"/>
  </sheetPr>
  <dimension ref="A1:V135"/>
  <sheetViews>
    <sheetView showGridLines="0" zoomScale="85" zoomScaleNormal="85" workbookViewId="0">
      <selection activeCell="C118" sqref="C118"/>
    </sheetView>
  </sheetViews>
  <sheetFormatPr defaultColWidth="11.42578125" defaultRowHeight="12.75" x14ac:dyDescent="0.25"/>
  <cols>
    <col min="1" max="1" width="4.85546875" style="63" customWidth="1"/>
    <col min="2" max="2" width="23.28515625" style="63" customWidth="1"/>
    <col min="3" max="3" width="75" style="63" customWidth="1"/>
    <col min="4" max="4" width="14" style="63" hidden="1" customWidth="1"/>
    <col min="5" max="5" width="28.7109375" style="63" customWidth="1"/>
    <col min="6" max="6" width="20.85546875" style="63" customWidth="1"/>
    <col min="7" max="7" width="10" style="63" customWidth="1"/>
    <col min="8" max="8" width="14.42578125" style="63" customWidth="1"/>
    <col min="9" max="20" width="11.42578125" style="63" customWidth="1"/>
    <col min="21" max="21" width="14.42578125" style="63" customWidth="1"/>
    <col min="22" max="16384" width="11.42578125" style="63"/>
  </cols>
  <sheetData>
    <row r="1" spans="2:22" ht="19.5" customHeight="1" thickBot="1" x14ac:dyDescent="0.3">
      <c r="V1" s="64"/>
    </row>
    <row r="2" spans="2:22" ht="28.5" customHeight="1" thickBot="1" x14ac:dyDescent="0.3">
      <c r="B2" s="410" t="s">
        <v>588</v>
      </c>
      <c r="C2" s="411"/>
      <c r="D2" s="411"/>
      <c r="E2" s="411"/>
      <c r="F2" s="411"/>
      <c r="G2" s="412"/>
      <c r="I2" s="65"/>
      <c r="J2" s="65"/>
      <c r="K2" s="65"/>
      <c r="L2" s="65"/>
      <c r="M2" s="65"/>
      <c r="N2" s="65"/>
      <c r="O2" s="65"/>
      <c r="P2" s="65"/>
      <c r="Q2" s="65"/>
      <c r="R2" s="65"/>
      <c r="S2" s="65"/>
      <c r="T2" s="65"/>
      <c r="U2" s="43"/>
      <c r="V2" s="64"/>
    </row>
    <row r="3" spans="2:22" s="44" customFormat="1" ht="15.75" customHeight="1" thickBot="1" x14ac:dyDescent="0.3">
      <c r="B3" s="77"/>
      <c r="C3" s="77"/>
      <c r="D3" s="77"/>
      <c r="E3" s="77"/>
      <c r="F3" s="77"/>
      <c r="G3" s="77"/>
      <c r="I3" s="78"/>
      <c r="J3" s="78"/>
      <c r="K3" s="78"/>
      <c r="L3" s="78"/>
      <c r="M3" s="78"/>
      <c r="N3" s="78"/>
      <c r="O3" s="78"/>
      <c r="P3" s="78"/>
      <c r="Q3" s="78"/>
      <c r="R3" s="78"/>
      <c r="S3" s="78"/>
      <c r="T3" s="78"/>
      <c r="U3" s="49"/>
    </row>
    <row r="4" spans="2:22" ht="25.5" customHeight="1" thickBot="1" x14ac:dyDescent="0.3">
      <c r="B4" s="389" t="s">
        <v>589</v>
      </c>
      <c r="C4" s="390"/>
      <c r="D4" s="390"/>
      <c r="E4" s="390"/>
      <c r="F4" s="390"/>
      <c r="G4" s="81" t="s">
        <v>590</v>
      </c>
      <c r="V4" s="64"/>
    </row>
    <row r="5" spans="2:22" ht="18" customHeight="1" x14ac:dyDescent="0.25">
      <c r="B5" s="108" t="s">
        <v>591</v>
      </c>
      <c r="C5" s="117" t="s">
        <v>592</v>
      </c>
      <c r="D5" s="117"/>
      <c r="E5" s="117"/>
      <c r="F5" s="117"/>
      <c r="G5" s="79">
        <f>'D1'!T49</f>
        <v>0</v>
      </c>
      <c r="V5" s="64"/>
    </row>
    <row r="6" spans="2:22" ht="18" customHeight="1" thickBot="1" x14ac:dyDescent="0.3">
      <c r="B6" s="110" t="s">
        <v>593</v>
      </c>
      <c r="C6" s="118" t="s">
        <v>594</v>
      </c>
      <c r="D6" s="118"/>
      <c r="E6" s="118"/>
      <c r="F6" s="118"/>
      <c r="G6" s="80">
        <f>'D1'!T50</f>
        <v>0</v>
      </c>
      <c r="V6" s="64"/>
    </row>
    <row r="7" spans="2:22" ht="18" customHeight="1" thickBot="1" x14ac:dyDescent="0.3">
      <c r="B7" s="66"/>
      <c r="C7" s="67"/>
      <c r="D7" s="67"/>
      <c r="E7" s="68"/>
      <c r="F7" s="69"/>
      <c r="G7" s="68"/>
      <c r="V7" s="64"/>
    </row>
    <row r="8" spans="2:22" ht="28.5" customHeight="1" thickBot="1" x14ac:dyDescent="0.3">
      <c r="B8" s="389" t="s">
        <v>595</v>
      </c>
      <c r="C8" s="390"/>
      <c r="D8" s="390"/>
      <c r="E8" s="390"/>
      <c r="F8" s="390"/>
      <c r="G8" s="81" t="s">
        <v>596</v>
      </c>
      <c r="V8" s="64"/>
    </row>
    <row r="9" spans="2:22" ht="18" customHeight="1" x14ac:dyDescent="0.25">
      <c r="B9" s="108" t="s">
        <v>597</v>
      </c>
      <c r="C9" s="117" t="s">
        <v>598</v>
      </c>
      <c r="D9" s="117"/>
      <c r="E9" s="117"/>
      <c r="F9" s="117"/>
      <c r="G9" s="82">
        <f>'D2'!T24</f>
        <v>0</v>
      </c>
      <c r="V9" s="64"/>
    </row>
    <row r="10" spans="2:22" ht="21" customHeight="1" thickBot="1" x14ac:dyDescent="0.3">
      <c r="B10" s="110" t="s">
        <v>599</v>
      </c>
      <c r="C10" s="118" t="s">
        <v>600</v>
      </c>
      <c r="D10" s="118"/>
      <c r="E10" s="118"/>
      <c r="F10" s="118"/>
      <c r="G10" s="83">
        <f>'D2'!T25</f>
        <v>0</v>
      </c>
      <c r="I10" s="69"/>
      <c r="J10" s="69"/>
      <c r="K10" s="69"/>
      <c r="L10" s="69"/>
      <c r="M10" s="69"/>
      <c r="N10" s="69"/>
      <c r="O10" s="69"/>
      <c r="P10" s="69"/>
      <c r="Q10" s="69"/>
      <c r="R10" s="69"/>
      <c r="S10" s="69"/>
      <c r="T10" s="69"/>
      <c r="U10" s="52"/>
      <c r="V10" s="64"/>
    </row>
    <row r="11" spans="2:22" ht="25.5" customHeight="1" thickBot="1" x14ac:dyDescent="0.3">
      <c r="B11" s="66"/>
      <c r="C11" s="67"/>
      <c r="D11" s="67"/>
      <c r="E11" s="68"/>
      <c r="F11" s="69"/>
      <c r="G11" s="68"/>
      <c r="U11" s="52"/>
      <c r="V11" s="64"/>
    </row>
    <row r="12" spans="2:22" ht="29.25" customHeight="1" thickBot="1" x14ac:dyDescent="0.3">
      <c r="B12" s="413" t="s">
        <v>601</v>
      </c>
      <c r="C12" s="414"/>
      <c r="D12" s="414"/>
      <c r="E12" s="414"/>
      <c r="F12" s="414"/>
      <c r="G12" s="107" t="s">
        <v>602</v>
      </c>
      <c r="U12" s="52"/>
      <c r="V12" s="64"/>
    </row>
    <row r="13" spans="2:22" ht="18" customHeight="1" x14ac:dyDescent="0.25">
      <c r="B13" s="108" t="s">
        <v>603</v>
      </c>
      <c r="C13" s="119" t="s">
        <v>604</v>
      </c>
      <c r="D13" s="119"/>
      <c r="E13" s="119"/>
      <c r="F13" s="119"/>
      <c r="G13" s="109">
        <f>'D3'!S30</f>
        <v>0</v>
      </c>
      <c r="U13" s="55"/>
      <c r="V13" s="64"/>
    </row>
    <row r="14" spans="2:22" ht="18" customHeight="1" thickBot="1" x14ac:dyDescent="0.3">
      <c r="B14" s="110" t="s">
        <v>605</v>
      </c>
      <c r="C14" s="120" t="s">
        <v>606</v>
      </c>
      <c r="D14" s="120"/>
      <c r="E14" s="120"/>
      <c r="F14" s="120"/>
      <c r="G14" s="111">
        <f>'D3'!S31</f>
        <v>0</v>
      </c>
      <c r="V14" s="64"/>
    </row>
    <row r="15" spans="2:22" ht="18.75" customHeight="1" thickBot="1" x14ac:dyDescent="0.3">
      <c r="B15" s="66"/>
      <c r="C15" s="67"/>
      <c r="D15" s="67"/>
      <c r="E15" s="68"/>
      <c r="F15" s="69"/>
      <c r="G15" s="68"/>
      <c r="V15" s="64"/>
    </row>
    <row r="16" spans="2:22" ht="33" customHeight="1" thickBot="1" x14ac:dyDescent="0.3">
      <c r="B16" s="389" t="s">
        <v>607</v>
      </c>
      <c r="C16" s="390"/>
      <c r="D16" s="390"/>
      <c r="E16" s="390"/>
      <c r="F16" s="390"/>
      <c r="G16" s="81" t="s">
        <v>608</v>
      </c>
      <c r="V16" s="64"/>
    </row>
    <row r="17" spans="2:22" ht="18" customHeight="1" x14ac:dyDescent="0.25">
      <c r="B17" s="108" t="s">
        <v>609</v>
      </c>
      <c r="C17" s="117" t="s">
        <v>610</v>
      </c>
      <c r="D17" s="117"/>
      <c r="E17" s="117"/>
      <c r="F17" s="117"/>
      <c r="G17" s="79">
        <f>'D4'!T28</f>
        <v>0</v>
      </c>
      <c r="V17" s="64"/>
    </row>
    <row r="18" spans="2:22" ht="18" customHeight="1" thickBot="1" x14ac:dyDescent="0.3">
      <c r="B18" s="110" t="s">
        <v>611</v>
      </c>
      <c r="C18" s="118" t="s">
        <v>612</v>
      </c>
      <c r="D18" s="118"/>
      <c r="E18" s="118"/>
      <c r="F18" s="118"/>
      <c r="G18" s="80">
        <f>'D4'!T29</f>
        <v>0</v>
      </c>
      <c r="V18" s="64"/>
    </row>
    <row r="19" spans="2:22" ht="18" customHeight="1" thickBot="1" x14ac:dyDescent="0.3">
      <c r="B19" s="66"/>
      <c r="C19" s="67"/>
      <c r="D19" s="67"/>
      <c r="E19" s="68"/>
      <c r="F19" s="69"/>
      <c r="G19" s="68"/>
      <c r="V19" s="64"/>
    </row>
    <row r="20" spans="2:22" ht="27.75" customHeight="1" thickBot="1" x14ac:dyDescent="0.3">
      <c r="B20" s="389" t="s">
        <v>613</v>
      </c>
      <c r="C20" s="390"/>
      <c r="D20" s="390"/>
      <c r="E20" s="390"/>
      <c r="F20" s="390"/>
      <c r="G20" s="81" t="s">
        <v>614</v>
      </c>
      <c r="V20" s="64"/>
    </row>
    <row r="21" spans="2:22" ht="18" customHeight="1" x14ac:dyDescent="0.25">
      <c r="B21" s="108" t="s">
        <v>615</v>
      </c>
      <c r="C21" s="117" t="s">
        <v>616</v>
      </c>
      <c r="D21" s="117"/>
      <c r="E21" s="117"/>
      <c r="F21" s="117"/>
      <c r="G21" s="79">
        <f>'D5'!T62</f>
        <v>0</v>
      </c>
      <c r="V21" s="64"/>
    </row>
    <row r="22" spans="2:22" ht="18" customHeight="1" thickBot="1" x14ac:dyDescent="0.3">
      <c r="B22" s="110" t="s">
        <v>617</v>
      </c>
      <c r="C22" s="118" t="s">
        <v>618</v>
      </c>
      <c r="D22" s="118"/>
      <c r="E22" s="118"/>
      <c r="F22" s="118"/>
      <c r="G22" s="80">
        <f>'D5'!T63</f>
        <v>0</v>
      </c>
      <c r="V22" s="64"/>
    </row>
    <row r="23" spans="2:22" ht="18" customHeight="1" thickBot="1" x14ac:dyDescent="0.3">
      <c r="B23" s="66"/>
      <c r="C23" s="67"/>
      <c r="D23" s="67"/>
      <c r="E23" s="68"/>
      <c r="F23" s="69"/>
      <c r="G23" s="68"/>
      <c r="V23" s="64"/>
    </row>
    <row r="24" spans="2:22" ht="27.75" customHeight="1" thickBot="1" x14ac:dyDescent="0.3">
      <c r="B24" s="389" t="s">
        <v>619</v>
      </c>
      <c r="C24" s="390"/>
      <c r="D24" s="390"/>
      <c r="E24" s="390"/>
      <c r="F24" s="390"/>
      <c r="G24" s="81" t="s">
        <v>620</v>
      </c>
      <c r="V24" s="64"/>
    </row>
    <row r="25" spans="2:22" ht="18" customHeight="1" x14ac:dyDescent="0.25">
      <c r="B25" s="108" t="s">
        <v>621</v>
      </c>
      <c r="C25" s="117" t="s">
        <v>622</v>
      </c>
      <c r="D25" s="117"/>
      <c r="E25" s="117"/>
      <c r="F25" s="117"/>
      <c r="G25" s="79">
        <f>'D6'!S19</f>
        <v>0</v>
      </c>
      <c r="V25" s="64"/>
    </row>
    <row r="26" spans="2:22" ht="18" customHeight="1" thickBot="1" x14ac:dyDescent="0.3">
      <c r="B26" s="110" t="s">
        <v>623</v>
      </c>
      <c r="C26" s="118" t="s">
        <v>624</v>
      </c>
      <c r="D26" s="118"/>
      <c r="E26" s="118"/>
      <c r="F26" s="118"/>
      <c r="G26" s="80">
        <f>'D6'!S20</f>
        <v>0</v>
      </c>
      <c r="V26" s="64"/>
    </row>
    <row r="27" spans="2:22" ht="18" customHeight="1" thickBot="1" x14ac:dyDescent="0.3">
      <c r="B27" s="70"/>
      <c r="C27" s="71"/>
      <c r="D27" s="71"/>
      <c r="E27" s="72"/>
      <c r="F27" s="74"/>
      <c r="G27" s="73"/>
      <c r="V27" s="64"/>
    </row>
    <row r="28" spans="2:22" ht="26.25" customHeight="1" thickBot="1" x14ac:dyDescent="0.3">
      <c r="B28" s="389" t="s">
        <v>625</v>
      </c>
      <c r="C28" s="390"/>
      <c r="D28" s="390"/>
      <c r="E28" s="390"/>
      <c r="F28" s="390"/>
      <c r="G28" s="81" t="s">
        <v>626</v>
      </c>
      <c r="V28" s="64"/>
    </row>
    <row r="29" spans="2:22" ht="18" customHeight="1" x14ac:dyDescent="0.25">
      <c r="B29" s="108" t="s">
        <v>627</v>
      </c>
      <c r="C29" s="117" t="s">
        <v>628</v>
      </c>
      <c r="D29" s="117"/>
      <c r="E29" s="117"/>
      <c r="F29" s="117"/>
      <c r="G29" s="79">
        <f>'D7'!S16</f>
        <v>0</v>
      </c>
      <c r="V29" s="64"/>
    </row>
    <row r="30" spans="2:22" ht="24.75" customHeight="1" thickBot="1" x14ac:dyDescent="0.3">
      <c r="B30" s="110" t="s">
        <v>629</v>
      </c>
      <c r="C30" s="118" t="s">
        <v>630</v>
      </c>
      <c r="D30" s="118"/>
      <c r="E30" s="118"/>
      <c r="F30" s="118"/>
      <c r="G30" s="80">
        <f>'D7'!S17</f>
        <v>0</v>
      </c>
      <c r="H30" s="75"/>
      <c r="V30" s="64"/>
    </row>
    <row r="31" spans="2:22" ht="28.5" customHeight="1" thickBot="1" x14ac:dyDescent="0.3">
      <c r="B31" s="76"/>
      <c r="C31" s="67"/>
      <c r="D31" s="67"/>
      <c r="E31" s="68"/>
      <c r="F31" s="69"/>
      <c r="G31" s="68"/>
      <c r="H31" s="100"/>
      <c r="V31" s="64"/>
    </row>
    <row r="32" spans="2:22" ht="20.25" customHeight="1" thickBot="1" x14ac:dyDescent="0.3">
      <c r="B32" s="421" t="s">
        <v>631</v>
      </c>
      <c r="C32" s="422"/>
      <c r="D32" s="289"/>
      <c r="E32" s="423">
        <f>AVERAGE(G5,G9,G13,G17,G21,G25,G29)</f>
        <v>0</v>
      </c>
      <c r="F32" s="423"/>
      <c r="G32" s="424"/>
      <c r="H32" s="100" t="e">
        <f>_xlfn.NUMBERVALUE(#REF!)</f>
        <v>#REF!</v>
      </c>
      <c r="V32" s="64"/>
    </row>
    <row r="33" spans="2:22" ht="18" customHeight="1" x14ac:dyDescent="0.25">
      <c r="E33" s="68"/>
      <c r="F33" s="69"/>
      <c r="G33" s="68"/>
      <c r="H33" s="100" t="e">
        <f>_xlfn.NUMBERVALUE(#REF!)</f>
        <v>#REF!</v>
      </c>
      <c r="V33" s="64"/>
    </row>
    <row r="34" spans="2:22" ht="36" customHeight="1" x14ac:dyDescent="0.25">
      <c r="E34" s="394" t="s">
        <v>632</v>
      </c>
      <c r="F34" s="395"/>
      <c r="G34" s="182">
        <f>G5</f>
        <v>0</v>
      </c>
      <c r="V34" s="64"/>
    </row>
    <row r="35" spans="2:22" ht="33" customHeight="1" x14ac:dyDescent="0.25">
      <c r="E35" s="394" t="s">
        <v>633</v>
      </c>
      <c r="F35" s="395"/>
      <c r="G35" s="183">
        <f>G9</f>
        <v>0</v>
      </c>
      <c r="V35" s="64"/>
    </row>
    <row r="36" spans="2:22" ht="28.5" customHeight="1" x14ac:dyDescent="0.25">
      <c r="E36" s="394" t="s">
        <v>634</v>
      </c>
      <c r="F36" s="395"/>
      <c r="G36" s="182">
        <f>G13</f>
        <v>0</v>
      </c>
    </row>
    <row r="37" spans="2:22" ht="27" customHeight="1" x14ac:dyDescent="0.25">
      <c r="E37" s="396" t="s">
        <v>635</v>
      </c>
      <c r="F37" s="397"/>
      <c r="G37" s="182">
        <f>G17</f>
        <v>0</v>
      </c>
    </row>
    <row r="38" spans="2:22" ht="30" customHeight="1" x14ac:dyDescent="0.25">
      <c r="E38" s="394" t="s">
        <v>636</v>
      </c>
      <c r="F38" s="395"/>
      <c r="G38" s="182">
        <f>G21</f>
        <v>0</v>
      </c>
    </row>
    <row r="39" spans="2:22" ht="24.75" customHeight="1" x14ac:dyDescent="0.25">
      <c r="E39" s="394" t="s">
        <v>637</v>
      </c>
      <c r="F39" s="395"/>
      <c r="G39" s="182">
        <f>G25</f>
        <v>0</v>
      </c>
    </row>
    <row r="40" spans="2:22" ht="27.75" customHeight="1" x14ac:dyDescent="0.25">
      <c r="E40" s="394" t="s">
        <v>638</v>
      </c>
      <c r="F40" s="395"/>
      <c r="G40" s="182">
        <f>G29</f>
        <v>0</v>
      </c>
    </row>
    <row r="41" spans="2:22" ht="21" customHeight="1" x14ac:dyDescent="0.25">
      <c r="E41" s="68"/>
      <c r="F41" s="69"/>
      <c r="G41"/>
      <c r="H41"/>
    </row>
    <row r="42" spans="2:22" ht="28.5" customHeight="1" x14ac:dyDescent="0.25">
      <c r="E42" s="68"/>
      <c r="F42" s="69"/>
      <c r="G42"/>
      <c r="H42"/>
    </row>
    <row r="43" spans="2:22" ht="12" customHeight="1" thickBot="1" x14ac:dyDescent="0.3">
      <c r="I43" s="69"/>
      <c r="J43" s="69"/>
      <c r="K43" s="69"/>
      <c r="L43" s="69"/>
      <c r="M43" s="69"/>
      <c r="N43" s="69"/>
      <c r="O43" s="69"/>
      <c r="P43" s="69"/>
      <c r="Q43" s="69"/>
      <c r="R43" s="69"/>
      <c r="S43" s="69"/>
      <c r="T43" s="69"/>
    </row>
    <row r="44" spans="2:22" ht="20.25" customHeight="1" thickBot="1" x14ac:dyDescent="0.3">
      <c r="B44" s="421" t="s">
        <v>639</v>
      </c>
      <c r="C44" s="422"/>
      <c r="D44" s="289"/>
      <c r="E44" s="423">
        <f>AVERAGE(G6,G10,G14,G18,G22,G26,G30)</f>
        <v>0</v>
      </c>
      <c r="F44" s="423"/>
      <c r="G44" s="424"/>
      <c r="I44" s="69"/>
      <c r="J44" s="69"/>
      <c r="K44" s="69"/>
      <c r="L44" s="69"/>
      <c r="M44" s="69"/>
      <c r="N44" s="69"/>
      <c r="O44" s="69"/>
      <c r="P44" s="69"/>
      <c r="Q44" s="69"/>
      <c r="R44" s="69"/>
      <c r="S44" s="69"/>
      <c r="T44" s="69"/>
    </row>
    <row r="45" spans="2:22" ht="12" customHeight="1" x14ac:dyDescent="0.25">
      <c r="E45" s="68"/>
      <c r="F45" s="69"/>
      <c r="G45" s="68"/>
      <c r="I45" s="69"/>
      <c r="J45" s="69"/>
      <c r="K45" s="69"/>
      <c r="L45" s="69"/>
      <c r="M45" s="69"/>
      <c r="N45" s="69"/>
      <c r="O45" s="69"/>
      <c r="P45" s="69"/>
      <c r="Q45" s="69"/>
      <c r="R45" s="69"/>
      <c r="S45" s="69"/>
      <c r="T45" s="69"/>
    </row>
    <row r="46" spans="2:22" ht="30" customHeight="1" x14ac:dyDescent="0.25">
      <c r="E46" s="394" t="s">
        <v>640</v>
      </c>
      <c r="F46" s="395"/>
      <c r="G46" s="182">
        <f>G6</f>
        <v>0</v>
      </c>
    </row>
    <row r="47" spans="2:22" ht="30" customHeight="1" x14ac:dyDescent="0.25">
      <c r="E47" s="394" t="s">
        <v>641</v>
      </c>
      <c r="F47" s="395"/>
      <c r="G47" s="183">
        <f>G10</f>
        <v>0</v>
      </c>
    </row>
    <row r="48" spans="2:22" ht="25.5" customHeight="1" x14ac:dyDescent="0.25">
      <c r="E48" s="394" t="s">
        <v>642</v>
      </c>
      <c r="F48" s="395"/>
      <c r="G48" s="182">
        <f>G14</f>
        <v>0</v>
      </c>
    </row>
    <row r="49" spans="1:9" ht="25.5" customHeight="1" x14ac:dyDescent="0.25">
      <c r="E49" s="396" t="s">
        <v>643</v>
      </c>
      <c r="F49" s="397"/>
      <c r="G49" s="182">
        <f>G18</f>
        <v>0</v>
      </c>
    </row>
    <row r="50" spans="1:9" ht="28.5" customHeight="1" x14ac:dyDescent="0.25">
      <c r="E50" s="394" t="s">
        <v>644</v>
      </c>
      <c r="F50" s="395"/>
      <c r="G50" s="182">
        <f>G22</f>
        <v>0</v>
      </c>
    </row>
    <row r="51" spans="1:9" ht="26.25" customHeight="1" x14ac:dyDescent="0.25">
      <c r="E51" s="394" t="s">
        <v>645</v>
      </c>
      <c r="F51" s="395"/>
      <c r="G51" s="182">
        <f>G26</f>
        <v>0</v>
      </c>
    </row>
    <row r="52" spans="1:9" ht="30" customHeight="1" x14ac:dyDescent="0.25">
      <c r="E52" s="394" t="s">
        <v>646</v>
      </c>
      <c r="F52" s="395"/>
      <c r="G52" s="182">
        <f>G30</f>
        <v>0</v>
      </c>
    </row>
    <row r="53" spans="1:9" ht="15" x14ac:dyDescent="0.25">
      <c r="E53" s="68"/>
      <c r="F53" s="69"/>
      <c r="G53" s="163"/>
    </row>
    <row r="60" spans="1:9" ht="23.25" x14ac:dyDescent="0.25">
      <c r="B60" s="415" t="s">
        <v>647</v>
      </c>
      <c r="C60" s="415"/>
      <c r="D60" s="415"/>
      <c r="E60" s="415"/>
      <c r="F60" s="415"/>
      <c r="G60" s="415"/>
      <c r="H60" s="415"/>
      <c r="I60" s="415"/>
    </row>
    <row r="61" spans="1:9" ht="15" x14ac:dyDescent="0.25">
      <c r="A61" s="200"/>
      <c r="B61" s="306"/>
      <c r="C61" s="306"/>
      <c r="D61" s="306"/>
      <c r="E61" s="306"/>
      <c r="F61" s="299"/>
      <c r="G61" s="307"/>
      <c r="H61" s="307"/>
      <c r="I61" s="64"/>
    </row>
    <row r="62" spans="1:9" ht="31.5" customHeight="1" x14ac:dyDescent="0.25">
      <c r="A62" s="200"/>
      <c r="B62" s="379" t="s">
        <v>648</v>
      </c>
      <c r="C62" s="379"/>
      <c r="D62" s="379"/>
      <c r="E62" s="379"/>
      <c r="F62" s="379"/>
      <c r="G62" s="379"/>
      <c r="H62" s="379"/>
      <c r="I62" s="379"/>
    </row>
    <row r="63" spans="1:9" ht="15" x14ac:dyDescent="0.25">
      <c r="A63" s="200"/>
      <c r="B63" s="201"/>
      <c r="C63" s="201"/>
      <c r="D63" s="201"/>
      <c r="E63" s="201"/>
      <c r="F63" s="201"/>
      <c r="G63" s="200"/>
      <c r="H63" s="200"/>
    </row>
    <row r="64" spans="1:9" ht="15" x14ac:dyDescent="0.25">
      <c r="A64" s="200"/>
      <c r="B64" s="201"/>
      <c r="C64" s="201"/>
      <c r="D64" s="201"/>
      <c r="E64" s="201"/>
      <c r="F64" s="201"/>
      <c r="G64" s="200"/>
      <c r="H64" s="200"/>
    </row>
    <row r="65" spans="1:9" ht="15" x14ac:dyDescent="0.25">
      <c r="A65" s="200"/>
      <c r="B65" s="201"/>
      <c r="C65" s="201"/>
      <c r="D65" s="201"/>
      <c r="E65" s="201"/>
      <c r="F65" s="201"/>
      <c r="G65" s="200"/>
      <c r="H65" s="200"/>
    </row>
    <row r="66" spans="1:9" ht="15" x14ac:dyDescent="0.25">
      <c r="A66" s="200"/>
      <c r="B66" s="201"/>
      <c r="C66" s="201"/>
      <c r="D66" s="201"/>
      <c r="E66" s="201"/>
      <c r="F66" s="201"/>
      <c r="G66" s="200"/>
      <c r="H66" s="200"/>
    </row>
    <row r="67" spans="1:9" ht="15" x14ac:dyDescent="0.25">
      <c r="A67" s="200"/>
      <c r="B67" s="201"/>
      <c r="C67" s="201"/>
      <c r="D67" s="201"/>
      <c r="E67" s="201"/>
      <c r="F67" s="201"/>
      <c r="G67" s="200"/>
      <c r="H67" s="200"/>
    </row>
    <row r="68" spans="1:9" ht="15" x14ac:dyDescent="0.25">
      <c r="A68" s="200"/>
      <c r="B68" s="201"/>
      <c r="C68" s="201"/>
      <c r="D68" s="201"/>
      <c r="E68" s="201"/>
      <c r="F68" s="201"/>
      <c r="G68" s="200"/>
      <c r="H68" s="200"/>
    </row>
    <row r="69" spans="1:9" ht="15" x14ac:dyDescent="0.25">
      <c r="A69" s="200"/>
      <c r="B69" s="201"/>
      <c r="C69" s="201"/>
      <c r="D69" s="201"/>
      <c r="E69" s="201"/>
      <c r="F69" s="201"/>
      <c r="G69" s="200"/>
      <c r="H69" s="200"/>
    </row>
    <row r="70" spans="1:9" ht="15" x14ac:dyDescent="0.25">
      <c r="A70" s="200"/>
      <c r="B70" s="201"/>
      <c r="C70" s="201"/>
      <c r="D70" s="201"/>
      <c r="E70" s="201"/>
      <c r="F70" s="201"/>
      <c r="G70" s="200"/>
      <c r="H70" s="200"/>
    </row>
    <row r="71" spans="1:9" ht="15" x14ac:dyDescent="0.25">
      <c r="A71" s="200"/>
      <c r="B71" s="201"/>
      <c r="C71" s="201"/>
      <c r="D71" s="201"/>
      <c r="E71" s="201"/>
      <c r="F71" s="201"/>
      <c r="G71" s="200"/>
      <c r="H71" s="200"/>
    </row>
    <row r="72" spans="1:9" ht="15" x14ac:dyDescent="0.25">
      <c r="A72" s="200"/>
      <c r="B72" s="201"/>
      <c r="C72" s="201"/>
      <c r="D72" s="201"/>
      <c r="E72" s="201"/>
      <c r="F72" s="201"/>
      <c r="G72" s="200"/>
      <c r="H72" s="200"/>
    </row>
    <row r="73" spans="1:9" ht="22.5" customHeight="1" x14ac:dyDescent="0.25">
      <c r="A73" s="200"/>
      <c r="B73" s="211"/>
      <c r="C73" s="212" t="s">
        <v>649</v>
      </c>
      <c r="D73" s="287"/>
      <c r="E73" s="213"/>
      <c r="F73" s="380" t="s">
        <v>650</v>
      </c>
      <c r="G73" s="380"/>
      <c r="H73" s="214"/>
      <c r="I73" s="212" t="s">
        <v>651</v>
      </c>
    </row>
    <row r="74" spans="1:9" ht="15.75" thickBot="1" x14ac:dyDescent="0.3">
      <c r="A74" s="200"/>
      <c r="B74" s="201"/>
      <c r="C74" s="299"/>
      <c r="D74" s="299"/>
      <c r="E74" s="299"/>
      <c r="F74" s="299"/>
      <c r="G74" s="200"/>
      <c r="H74" s="200"/>
    </row>
    <row r="75" spans="1:9" ht="59.25" customHeight="1" x14ac:dyDescent="0.25">
      <c r="A75" s="200"/>
      <c r="B75" s="416" t="s">
        <v>652</v>
      </c>
      <c r="C75" s="220" t="s">
        <v>653</v>
      </c>
      <c r="D75" s="290"/>
      <c r="E75" s="391"/>
      <c r="F75" s="391"/>
      <c r="G75" s="391"/>
      <c r="H75" s="391"/>
      <c r="I75" s="293"/>
    </row>
    <row r="76" spans="1:9" ht="63.75" customHeight="1" x14ac:dyDescent="0.25">
      <c r="A76" s="200"/>
      <c r="B76" s="417"/>
      <c r="C76" s="221" t="s">
        <v>654</v>
      </c>
      <c r="D76" s="291"/>
      <c r="E76" s="384"/>
      <c r="F76" s="384"/>
      <c r="G76" s="384"/>
      <c r="H76" s="384"/>
      <c r="I76" s="294"/>
    </row>
    <row r="77" spans="1:9" ht="30" x14ac:dyDescent="0.25">
      <c r="A77" s="200"/>
      <c r="B77" s="417"/>
      <c r="C77" s="215" t="s">
        <v>655</v>
      </c>
      <c r="D77" s="292"/>
      <c r="E77" s="385"/>
      <c r="F77" s="385"/>
      <c r="G77" s="385"/>
      <c r="H77" s="385"/>
      <c r="I77" s="294"/>
    </row>
    <row r="78" spans="1:9" ht="15" x14ac:dyDescent="0.25">
      <c r="A78" s="200"/>
      <c r="B78" s="417"/>
      <c r="C78" s="222"/>
      <c r="D78" s="223"/>
      <c r="E78" s="386"/>
      <c r="F78" s="386"/>
      <c r="G78" s="386"/>
      <c r="H78" s="386"/>
      <c r="I78" s="295"/>
    </row>
    <row r="79" spans="1:9" ht="39" customHeight="1" x14ac:dyDescent="0.25">
      <c r="A79" s="200"/>
      <c r="B79" s="417"/>
      <c r="C79" s="221" t="s">
        <v>656</v>
      </c>
      <c r="D79" s="291"/>
      <c r="E79" s="384"/>
      <c r="F79" s="384"/>
      <c r="G79" s="384"/>
      <c r="H79" s="384"/>
      <c r="I79" s="294"/>
    </row>
    <row r="80" spans="1:9" ht="35.25" customHeight="1" x14ac:dyDescent="0.25">
      <c r="A80" s="200"/>
      <c r="B80" s="417"/>
      <c r="C80" s="238" t="s">
        <v>657</v>
      </c>
      <c r="D80" s="245"/>
      <c r="E80" s="245"/>
      <c r="F80" s="245"/>
      <c r="G80" s="246"/>
      <c r="H80" s="246"/>
      <c r="I80" s="295"/>
    </row>
    <row r="81" spans="1:9" ht="36" customHeight="1" x14ac:dyDescent="0.25">
      <c r="A81" s="200"/>
      <c r="B81" s="417"/>
      <c r="C81" s="243" t="s">
        <v>658</v>
      </c>
      <c r="D81" s="244" t="s">
        <v>743</v>
      </c>
      <c r="E81" s="381" t="s">
        <v>659</v>
      </c>
      <c r="F81" s="381"/>
      <c r="G81" s="381"/>
      <c r="H81" s="381"/>
      <c r="I81" s="298" t="str">
        <f>'D5'!T12</f>
        <v/>
      </c>
    </row>
    <row r="82" spans="1:9" ht="43.5" customHeight="1" x14ac:dyDescent="0.25">
      <c r="A82" s="200"/>
      <c r="B82" s="417"/>
      <c r="C82" s="243" t="s">
        <v>660</v>
      </c>
      <c r="D82" s="244" t="s">
        <v>744</v>
      </c>
      <c r="E82" s="381" t="s">
        <v>661</v>
      </c>
      <c r="F82" s="381"/>
      <c r="G82" s="381"/>
      <c r="H82" s="381"/>
      <c r="I82" s="298" t="str">
        <f>'D1'!T30</f>
        <v/>
      </c>
    </row>
    <row r="83" spans="1:9" ht="26.25" customHeight="1" x14ac:dyDescent="0.25">
      <c r="A83" s="200"/>
      <c r="B83" s="417"/>
      <c r="C83" s="222" t="s">
        <v>662</v>
      </c>
      <c r="D83" s="224"/>
      <c r="E83" s="382"/>
      <c r="F83" s="382"/>
      <c r="G83" s="382"/>
      <c r="H83" s="382"/>
      <c r="I83" s="296"/>
    </row>
    <row r="84" spans="1:9" ht="36" customHeight="1" x14ac:dyDescent="0.25">
      <c r="A84" s="200"/>
      <c r="B84" s="417"/>
      <c r="C84" s="238" t="s">
        <v>663</v>
      </c>
      <c r="D84" s="240"/>
      <c r="E84" s="383"/>
      <c r="F84" s="383"/>
      <c r="G84" s="383"/>
      <c r="H84" s="383"/>
      <c r="I84" s="296"/>
    </row>
    <row r="85" spans="1:9" ht="44.25" customHeight="1" x14ac:dyDescent="0.25">
      <c r="A85" s="200"/>
      <c r="B85" s="417"/>
      <c r="C85" s="243" t="s">
        <v>664</v>
      </c>
      <c r="D85" s="244" t="s">
        <v>745</v>
      </c>
      <c r="E85" s="381" t="s">
        <v>665</v>
      </c>
      <c r="F85" s="381"/>
      <c r="G85" s="381"/>
      <c r="H85" s="381"/>
      <c r="I85" s="298" t="str">
        <f>'D5'!T30</f>
        <v/>
      </c>
    </row>
    <row r="86" spans="1:9" ht="36.75" customHeight="1" x14ac:dyDescent="0.25">
      <c r="A86" s="200"/>
      <c r="B86" s="417"/>
      <c r="C86" s="243" t="s">
        <v>666</v>
      </c>
      <c r="D86" s="244" t="s">
        <v>746</v>
      </c>
      <c r="E86" s="381" t="s">
        <v>667</v>
      </c>
      <c r="F86" s="381"/>
      <c r="G86" s="381"/>
      <c r="H86" s="381"/>
      <c r="I86" s="298" t="str">
        <f>'D5'!T29</f>
        <v/>
      </c>
    </row>
    <row r="87" spans="1:9" ht="57" customHeight="1" x14ac:dyDescent="0.25">
      <c r="A87" s="200"/>
      <c r="B87" s="417"/>
      <c r="C87" s="243" t="s">
        <v>668</v>
      </c>
      <c r="D87" s="244" t="s">
        <v>747</v>
      </c>
      <c r="E87" s="381" t="s">
        <v>669</v>
      </c>
      <c r="F87" s="381"/>
      <c r="G87" s="381"/>
      <c r="H87" s="381"/>
      <c r="I87" s="298" t="str">
        <f>'D1'!T25</f>
        <v/>
      </c>
    </row>
    <row r="88" spans="1:9" ht="15" x14ac:dyDescent="0.25">
      <c r="A88" s="200"/>
      <c r="B88" s="417"/>
      <c r="C88" s="215" t="s">
        <v>670</v>
      </c>
      <c r="D88" s="207"/>
      <c r="E88" s="392"/>
      <c r="F88" s="392"/>
      <c r="G88" s="392"/>
      <c r="H88" s="392"/>
      <c r="I88" s="296"/>
    </row>
    <row r="89" spans="1:9" ht="15" x14ac:dyDescent="0.25">
      <c r="A89" s="200"/>
      <c r="B89" s="417"/>
      <c r="C89" s="222"/>
      <c r="D89" s="224"/>
      <c r="E89" s="393"/>
      <c r="F89" s="393"/>
      <c r="G89" s="393"/>
      <c r="H89" s="393"/>
      <c r="I89" s="296"/>
    </row>
    <row r="90" spans="1:9" ht="15" x14ac:dyDescent="0.25">
      <c r="A90" s="200"/>
      <c r="B90" s="417"/>
      <c r="C90" s="221" t="s">
        <v>671</v>
      </c>
      <c r="D90" s="225"/>
      <c r="E90" s="373"/>
      <c r="F90" s="373"/>
      <c r="G90" s="373"/>
      <c r="H90" s="373"/>
      <c r="I90" s="296"/>
    </row>
    <row r="91" spans="1:9" ht="25.5" customHeight="1" x14ac:dyDescent="0.25">
      <c r="A91" s="200"/>
      <c r="B91" s="418"/>
      <c r="C91" s="231" t="s">
        <v>672</v>
      </c>
      <c r="D91" s="242"/>
      <c r="E91" s="376"/>
      <c r="F91" s="376"/>
      <c r="G91" s="376"/>
      <c r="H91" s="376"/>
      <c r="I91" s="296"/>
    </row>
    <row r="92" spans="1:9" ht="38.25" customHeight="1" x14ac:dyDescent="0.25">
      <c r="A92" s="200"/>
      <c r="B92" s="419" t="s">
        <v>673</v>
      </c>
      <c r="C92" s="234" t="s">
        <v>674</v>
      </c>
      <c r="D92" s="235" t="s">
        <v>748</v>
      </c>
      <c r="E92" s="375" t="s">
        <v>675</v>
      </c>
      <c r="F92" s="375"/>
      <c r="G92" s="375"/>
      <c r="H92" s="375"/>
      <c r="I92" s="298" t="str">
        <f>'D5'!T14</f>
        <v/>
      </c>
    </row>
    <row r="93" spans="1:9" ht="36" customHeight="1" x14ac:dyDescent="0.25">
      <c r="A93" s="200"/>
      <c r="B93" s="419"/>
      <c r="C93" s="222" t="s">
        <v>676</v>
      </c>
      <c r="D93" s="241"/>
      <c r="E93" s="387"/>
      <c r="F93" s="387"/>
      <c r="G93" s="387"/>
      <c r="H93" s="387"/>
      <c r="I93" s="296"/>
    </row>
    <row r="94" spans="1:9" ht="31.5" customHeight="1" x14ac:dyDescent="0.25">
      <c r="A94" s="200"/>
      <c r="B94" s="419"/>
      <c r="C94" s="221" t="s">
        <v>677</v>
      </c>
      <c r="D94" s="226"/>
      <c r="E94" s="388"/>
      <c r="F94" s="388"/>
      <c r="G94" s="388"/>
      <c r="H94" s="388"/>
      <c r="I94" s="296"/>
    </row>
    <row r="95" spans="1:9" ht="36" customHeight="1" x14ac:dyDescent="0.25">
      <c r="A95" s="200"/>
      <c r="B95" s="419"/>
      <c r="C95" s="238" t="s">
        <v>678</v>
      </c>
      <c r="D95" s="239"/>
      <c r="E95" s="376"/>
      <c r="F95" s="376"/>
      <c r="G95" s="376"/>
      <c r="H95" s="376"/>
      <c r="I95" s="296"/>
    </row>
    <row r="96" spans="1:9" ht="38.25" customHeight="1" x14ac:dyDescent="0.25">
      <c r="A96" s="200"/>
      <c r="B96" s="419"/>
      <c r="C96" s="217" t="s">
        <v>679</v>
      </c>
      <c r="D96" s="208" t="s">
        <v>749</v>
      </c>
      <c r="E96" s="377" t="s">
        <v>680</v>
      </c>
      <c r="F96" s="377"/>
      <c r="G96" s="377"/>
      <c r="H96" s="377"/>
      <c r="I96" s="298" t="str">
        <f>'D3'!S10</f>
        <v/>
      </c>
    </row>
    <row r="97" spans="1:10" ht="32.25" customHeight="1" x14ac:dyDescent="0.25">
      <c r="A97" s="200"/>
      <c r="B97" s="419"/>
      <c r="C97" s="234"/>
      <c r="D97" s="235" t="s">
        <v>750</v>
      </c>
      <c r="E97" s="374" t="s">
        <v>681</v>
      </c>
      <c r="F97" s="374"/>
      <c r="G97" s="374"/>
      <c r="H97" s="374"/>
      <c r="I97" s="298" t="str">
        <f>'D3'!S12</f>
        <v/>
      </c>
    </row>
    <row r="98" spans="1:10" ht="30.75" customHeight="1" x14ac:dyDescent="0.25">
      <c r="A98" s="200"/>
      <c r="B98" s="419"/>
      <c r="C98" s="217" t="s">
        <v>682</v>
      </c>
      <c r="D98" s="208" t="s">
        <v>751</v>
      </c>
      <c r="E98" s="377" t="s">
        <v>683</v>
      </c>
      <c r="F98" s="377"/>
      <c r="G98" s="377"/>
      <c r="H98" s="377"/>
      <c r="I98" s="298" t="str">
        <f>'D3'!S14</f>
        <v/>
      </c>
      <c r="J98" s="64"/>
    </row>
    <row r="99" spans="1:10" ht="39.75" customHeight="1" x14ac:dyDescent="0.25">
      <c r="A99" s="200"/>
      <c r="B99" s="419"/>
      <c r="C99" s="217"/>
      <c r="D99" s="208" t="s">
        <v>752</v>
      </c>
      <c r="E99" s="378" t="s">
        <v>684</v>
      </c>
      <c r="F99" s="378"/>
      <c r="G99" s="378"/>
      <c r="H99" s="378"/>
      <c r="I99" s="298" t="str">
        <f>'D3'!S26</f>
        <v/>
      </c>
      <c r="J99" s="64"/>
    </row>
    <row r="100" spans="1:10" ht="29.25" customHeight="1" x14ac:dyDescent="0.25">
      <c r="A100" s="200"/>
      <c r="B100" s="419"/>
      <c r="C100" s="217"/>
      <c r="D100" s="208" t="s">
        <v>753</v>
      </c>
      <c r="E100" s="378" t="s">
        <v>685</v>
      </c>
      <c r="F100" s="378"/>
      <c r="G100" s="378"/>
      <c r="H100" s="378"/>
      <c r="I100" s="298" t="str">
        <f>'D3'!S27</f>
        <v/>
      </c>
      <c r="J100" s="64"/>
    </row>
    <row r="101" spans="1:10" ht="56.25" customHeight="1" x14ac:dyDescent="0.25">
      <c r="A101" s="200"/>
      <c r="B101" s="419"/>
      <c r="C101" s="217"/>
      <c r="D101" s="208" t="s">
        <v>754</v>
      </c>
      <c r="E101" s="378" t="s">
        <v>686</v>
      </c>
      <c r="F101" s="378"/>
      <c r="G101" s="378"/>
      <c r="H101" s="378"/>
      <c r="I101" s="298" t="str">
        <f>'D3'!S24</f>
        <v/>
      </c>
      <c r="J101" s="64"/>
    </row>
    <row r="102" spans="1:10" ht="33" customHeight="1" x14ac:dyDescent="0.25">
      <c r="A102" s="200"/>
      <c r="B102" s="419"/>
      <c r="C102" s="234"/>
      <c r="D102" s="235" t="s">
        <v>755</v>
      </c>
      <c r="E102" s="374" t="s">
        <v>687</v>
      </c>
      <c r="F102" s="374"/>
      <c r="G102" s="374"/>
      <c r="H102" s="374"/>
      <c r="I102" s="298" t="str">
        <f>'D3'!S23</f>
        <v/>
      </c>
      <c r="J102" s="64"/>
    </row>
    <row r="103" spans="1:10" ht="40.5" customHeight="1" x14ac:dyDescent="0.25">
      <c r="A103" s="200"/>
      <c r="B103" s="419"/>
      <c r="C103" s="234" t="s">
        <v>688</v>
      </c>
      <c r="D103" s="235" t="s">
        <v>756</v>
      </c>
      <c r="E103" s="375" t="s">
        <v>689</v>
      </c>
      <c r="F103" s="375"/>
      <c r="G103" s="375"/>
      <c r="H103" s="375"/>
      <c r="I103" s="298" t="str">
        <f>'D3'!S28</f>
        <v/>
      </c>
      <c r="J103" s="64"/>
    </row>
    <row r="104" spans="1:10" ht="45" customHeight="1" x14ac:dyDescent="0.25">
      <c r="A104" s="200"/>
      <c r="B104" s="419"/>
      <c r="C104" s="234" t="s">
        <v>690</v>
      </c>
      <c r="D104" s="235" t="s">
        <v>757</v>
      </c>
      <c r="E104" s="375" t="s">
        <v>691</v>
      </c>
      <c r="F104" s="375"/>
      <c r="G104" s="375"/>
      <c r="H104" s="375"/>
      <c r="I104" s="298" t="str">
        <f>'D3'!S12</f>
        <v/>
      </c>
      <c r="J104" s="64"/>
    </row>
    <row r="105" spans="1:10" ht="42" customHeight="1" x14ac:dyDescent="0.25">
      <c r="A105" s="200"/>
      <c r="B105" s="419"/>
      <c r="C105" s="234" t="s">
        <v>692</v>
      </c>
      <c r="D105" s="235" t="s">
        <v>758</v>
      </c>
      <c r="E105" s="377" t="s">
        <v>693</v>
      </c>
      <c r="F105" s="377"/>
      <c r="G105" s="377"/>
      <c r="H105" s="377"/>
      <c r="I105" s="298" t="str">
        <f>'D5'!T42</f>
        <v/>
      </c>
      <c r="J105" s="64"/>
    </row>
    <row r="106" spans="1:10" ht="35.25" customHeight="1" x14ac:dyDescent="0.25">
      <c r="A106" s="200"/>
      <c r="B106" s="419"/>
      <c r="C106" s="408" t="s">
        <v>694</v>
      </c>
      <c r="D106" s="235"/>
      <c r="E106" s="377" t="s">
        <v>695</v>
      </c>
      <c r="F106" s="377"/>
      <c r="G106" s="377"/>
      <c r="H106" s="377"/>
      <c r="I106" s="298" t="str">
        <f>'D1'!T37</f>
        <v/>
      </c>
      <c r="J106" s="64"/>
    </row>
    <row r="107" spans="1:10" ht="38.25" customHeight="1" x14ac:dyDescent="0.25">
      <c r="A107" s="200"/>
      <c r="B107" s="419"/>
      <c r="C107" s="409"/>
      <c r="D107" s="235" t="s">
        <v>759</v>
      </c>
      <c r="E107" s="374" t="s">
        <v>696</v>
      </c>
      <c r="F107" s="374"/>
      <c r="G107" s="374"/>
      <c r="H107" s="374"/>
      <c r="I107" s="298" t="str">
        <f>'D3'!S27</f>
        <v/>
      </c>
      <c r="J107" s="64"/>
    </row>
    <row r="108" spans="1:10" ht="32.25" customHeight="1" x14ac:dyDescent="0.25">
      <c r="A108" s="200"/>
      <c r="B108" s="419"/>
      <c r="C108" s="234" t="s">
        <v>697</v>
      </c>
      <c r="D108" s="235" t="s">
        <v>760</v>
      </c>
      <c r="E108" s="374" t="s">
        <v>698</v>
      </c>
      <c r="F108" s="374"/>
      <c r="G108" s="374"/>
      <c r="H108" s="374"/>
      <c r="I108" s="298" t="str">
        <f>'D2'!T11</f>
        <v/>
      </c>
    </row>
    <row r="109" spans="1:10" ht="31.5" customHeight="1" x14ac:dyDescent="0.25">
      <c r="A109" s="200"/>
      <c r="B109" s="419"/>
      <c r="C109" s="236" t="s">
        <v>699</v>
      </c>
      <c r="D109" s="237"/>
      <c r="E109" s="372"/>
      <c r="F109" s="372"/>
      <c r="G109" s="372"/>
      <c r="H109" s="372"/>
      <c r="I109" s="296"/>
    </row>
    <row r="110" spans="1:10" ht="47.25" customHeight="1" x14ac:dyDescent="0.25">
      <c r="A110" s="200"/>
      <c r="B110" s="420"/>
      <c r="C110" s="234" t="s">
        <v>700</v>
      </c>
      <c r="D110" s="235" t="s">
        <v>761</v>
      </c>
      <c r="E110" s="375" t="s">
        <v>701</v>
      </c>
      <c r="F110" s="375"/>
      <c r="G110" s="375"/>
      <c r="H110" s="375"/>
      <c r="I110" s="298" t="str">
        <f>'D2'!T10</f>
        <v/>
      </c>
    </row>
    <row r="111" spans="1:10" ht="41.25" customHeight="1" x14ac:dyDescent="0.25">
      <c r="A111" s="200"/>
      <c r="B111" s="400" t="s">
        <v>702</v>
      </c>
      <c r="C111" s="218" t="s">
        <v>703</v>
      </c>
      <c r="D111" s="219" t="s">
        <v>762</v>
      </c>
      <c r="E111" s="371" t="s">
        <v>704</v>
      </c>
      <c r="F111" s="371"/>
      <c r="G111" s="371"/>
      <c r="H111" s="371"/>
      <c r="I111" s="298" t="str">
        <f>'D1'!T12</f>
        <v/>
      </c>
    </row>
    <row r="112" spans="1:10" ht="30.75" customHeight="1" x14ac:dyDescent="0.25">
      <c r="A112" s="200"/>
      <c r="B112" s="401"/>
      <c r="C112" s="227"/>
      <c r="D112" s="228" t="s">
        <v>763</v>
      </c>
      <c r="E112" s="370" t="s">
        <v>705</v>
      </c>
      <c r="F112" s="370"/>
      <c r="G112" s="370"/>
      <c r="H112" s="370"/>
      <c r="I112" s="298" t="str">
        <f>'D1'!T13</f>
        <v/>
      </c>
    </row>
    <row r="113" spans="1:9" ht="33" customHeight="1" x14ac:dyDescent="0.25">
      <c r="A113" s="200"/>
      <c r="B113" s="401"/>
      <c r="C113" s="227" t="s">
        <v>706</v>
      </c>
      <c r="D113" s="229" t="s">
        <v>764</v>
      </c>
      <c r="E113" s="406" t="s">
        <v>707</v>
      </c>
      <c r="F113" s="406"/>
      <c r="G113" s="406"/>
      <c r="H113" s="406"/>
      <c r="I113" s="298" t="str">
        <f>'D1'!T29</f>
        <v/>
      </c>
    </row>
    <row r="114" spans="1:9" ht="30" customHeight="1" x14ac:dyDescent="0.25">
      <c r="A114" s="200"/>
      <c r="B114" s="401"/>
      <c r="C114" s="218" t="s">
        <v>708</v>
      </c>
      <c r="D114" s="219" t="s">
        <v>765</v>
      </c>
      <c r="E114" s="371" t="s">
        <v>709</v>
      </c>
      <c r="F114" s="371"/>
      <c r="G114" s="371"/>
      <c r="H114" s="371"/>
      <c r="I114" s="402" t="str">
        <f>'D5'!T16</f>
        <v/>
      </c>
    </row>
    <row r="115" spans="1:9" ht="25.5" customHeight="1" x14ac:dyDescent="0.25">
      <c r="A115" s="200"/>
      <c r="B115" s="401"/>
      <c r="C115" s="218" t="s">
        <v>710</v>
      </c>
      <c r="D115" s="209"/>
      <c r="E115" s="407"/>
      <c r="F115" s="407"/>
      <c r="G115" s="407"/>
      <c r="H115" s="407"/>
      <c r="I115" s="403"/>
    </row>
    <row r="116" spans="1:9" ht="24.75" customHeight="1" x14ac:dyDescent="0.25">
      <c r="A116" s="200"/>
      <c r="B116" s="401"/>
      <c r="C116" s="227" t="s">
        <v>711</v>
      </c>
      <c r="D116" s="288"/>
      <c r="E116" s="370"/>
      <c r="F116" s="370"/>
      <c r="G116" s="370"/>
      <c r="H116" s="370"/>
      <c r="I116" s="404"/>
    </row>
    <row r="117" spans="1:9" ht="38.25" customHeight="1" x14ac:dyDescent="0.25">
      <c r="A117" s="200"/>
      <c r="B117" s="401"/>
      <c r="C117" s="227" t="s">
        <v>712</v>
      </c>
      <c r="D117" s="229" t="s">
        <v>766</v>
      </c>
      <c r="E117" s="406" t="s">
        <v>713</v>
      </c>
      <c r="F117" s="406"/>
      <c r="G117" s="406"/>
      <c r="H117" s="406"/>
      <c r="I117" s="298" t="str">
        <f>'D5'!T52</f>
        <v/>
      </c>
    </row>
    <row r="118" spans="1:9" ht="56.25" customHeight="1" x14ac:dyDescent="0.25">
      <c r="A118" s="200"/>
      <c r="B118" s="401"/>
      <c r="C118" s="227" t="s">
        <v>714</v>
      </c>
      <c r="D118" s="229" t="s">
        <v>767</v>
      </c>
      <c r="E118" s="406" t="s">
        <v>715</v>
      </c>
      <c r="F118" s="406"/>
      <c r="G118" s="406"/>
      <c r="H118" s="406"/>
      <c r="I118" s="298" t="str">
        <f>'D1'!T24</f>
        <v/>
      </c>
    </row>
    <row r="119" spans="1:9" ht="39" customHeight="1" x14ac:dyDescent="0.25">
      <c r="A119" s="200"/>
      <c r="B119" s="401"/>
      <c r="C119" s="227" t="s">
        <v>716</v>
      </c>
      <c r="D119" s="229" t="s">
        <v>768</v>
      </c>
      <c r="E119" s="406" t="s">
        <v>717</v>
      </c>
      <c r="F119" s="406"/>
      <c r="G119" s="406"/>
      <c r="H119" s="406"/>
      <c r="I119" s="298" t="str">
        <f>'D5'!T28</f>
        <v/>
      </c>
    </row>
    <row r="120" spans="1:9" ht="37.5" customHeight="1" x14ac:dyDescent="0.25">
      <c r="A120" s="200"/>
      <c r="B120" s="401"/>
      <c r="C120" s="227" t="s">
        <v>718</v>
      </c>
      <c r="D120" s="229" t="s">
        <v>769</v>
      </c>
      <c r="E120" s="406" t="s">
        <v>719</v>
      </c>
      <c r="F120" s="406"/>
      <c r="G120" s="406"/>
      <c r="H120" s="406"/>
      <c r="I120" s="298" t="str">
        <f>'D5'!T33</f>
        <v/>
      </c>
    </row>
    <row r="121" spans="1:9" ht="45.75" customHeight="1" x14ac:dyDescent="0.25">
      <c r="A121" s="200"/>
      <c r="B121" s="401"/>
      <c r="C121" s="227" t="s">
        <v>720</v>
      </c>
      <c r="D121" s="229" t="s">
        <v>770</v>
      </c>
      <c r="E121" s="406" t="s">
        <v>721</v>
      </c>
      <c r="F121" s="406"/>
      <c r="G121" s="406"/>
      <c r="H121" s="406"/>
      <c r="I121" s="298" t="str">
        <f>'D1'!T38</f>
        <v/>
      </c>
    </row>
    <row r="122" spans="1:9" ht="48" customHeight="1" x14ac:dyDescent="0.25">
      <c r="A122" s="200"/>
      <c r="B122" s="401"/>
      <c r="C122" s="218" t="s">
        <v>722</v>
      </c>
      <c r="D122" s="219" t="s">
        <v>771</v>
      </c>
      <c r="E122" s="371" t="s">
        <v>723</v>
      </c>
      <c r="F122" s="371"/>
      <c r="G122" s="371"/>
      <c r="H122" s="371"/>
      <c r="I122" s="298" t="str">
        <f>'D1'!T38</f>
        <v/>
      </c>
    </row>
    <row r="123" spans="1:9" ht="46.5" customHeight="1" x14ac:dyDescent="0.25">
      <c r="A123" s="200"/>
      <c r="B123" s="401"/>
      <c r="C123" s="218"/>
      <c r="D123" s="210" t="s">
        <v>772</v>
      </c>
      <c r="E123" s="407" t="s">
        <v>724</v>
      </c>
      <c r="F123" s="407"/>
      <c r="G123" s="407"/>
      <c r="H123" s="407"/>
      <c r="I123" s="298" t="str">
        <f>'D5'!T20</f>
        <v/>
      </c>
    </row>
    <row r="124" spans="1:9" ht="39.75" customHeight="1" x14ac:dyDescent="0.25">
      <c r="A124" s="200"/>
      <c r="B124" s="401"/>
      <c r="C124" s="227"/>
      <c r="D124" s="228" t="s">
        <v>773</v>
      </c>
      <c r="E124" s="370" t="s">
        <v>725</v>
      </c>
      <c r="F124" s="370"/>
      <c r="G124" s="370"/>
      <c r="H124" s="370"/>
      <c r="I124" s="298" t="str">
        <f>'D5'!T22</f>
        <v/>
      </c>
    </row>
    <row r="125" spans="1:9" ht="42" customHeight="1" x14ac:dyDescent="0.25">
      <c r="A125" s="200"/>
      <c r="B125" s="401"/>
      <c r="C125" s="218" t="s">
        <v>726</v>
      </c>
      <c r="D125" s="219" t="s">
        <v>774</v>
      </c>
      <c r="E125" s="371" t="s">
        <v>727</v>
      </c>
      <c r="F125" s="371"/>
      <c r="G125" s="371"/>
      <c r="H125" s="371"/>
      <c r="I125" s="298" t="str">
        <f>'D5'!T54</f>
        <v/>
      </c>
    </row>
    <row r="126" spans="1:9" ht="45" customHeight="1" x14ac:dyDescent="0.25">
      <c r="A126" s="200"/>
      <c r="B126" s="401"/>
      <c r="C126" s="232"/>
      <c r="D126" s="233" t="s">
        <v>775</v>
      </c>
      <c r="E126" s="370" t="s">
        <v>728</v>
      </c>
      <c r="F126" s="370"/>
      <c r="G126" s="370"/>
      <c r="H126" s="370"/>
      <c r="I126" s="298" t="str">
        <f>'D5'!T56</f>
        <v/>
      </c>
    </row>
    <row r="127" spans="1:9" ht="36.75" customHeight="1" x14ac:dyDescent="0.25">
      <c r="A127" s="200"/>
      <c r="B127" s="401"/>
      <c r="C127" s="231" t="s">
        <v>729</v>
      </c>
      <c r="D127" s="230"/>
      <c r="E127" s="372"/>
      <c r="F127" s="372"/>
      <c r="G127" s="372"/>
      <c r="H127" s="372"/>
      <c r="I127" s="296"/>
    </row>
    <row r="128" spans="1:9" ht="39" customHeight="1" x14ac:dyDescent="0.25">
      <c r="A128" s="200"/>
      <c r="B128" s="401"/>
      <c r="C128" s="218" t="s">
        <v>730</v>
      </c>
      <c r="D128" s="219" t="s">
        <v>776</v>
      </c>
      <c r="E128" s="371" t="s">
        <v>731</v>
      </c>
      <c r="F128" s="371"/>
      <c r="G128" s="371"/>
      <c r="H128" s="371"/>
      <c r="I128" s="298" t="str">
        <f>'D5'!T59</f>
        <v/>
      </c>
    </row>
    <row r="129" spans="1:9" ht="39.75" customHeight="1" x14ac:dyDescent="0.25">
      <c r="A129" s="200"/>
      <c r="B129" s="401"/>
      <c r="C129" s="227"/>
      <c r="D129" s="228" t="s">
        <v>777</v>
      </c>
      <c r="E129" s="370" t="s">
        <v>732</v>
      </c>
      <c r="F129" s="370"/>
      <c r="G129" s="370"/>
      <c r="H129" s="370"/>
      <c r="I129" s="298" t="str">
        <f>'D5'!T24</f>
        <v/>
      </c>
    </row>
    <row r="130" spans="1:9" ht="38.25" customHeight="1" x14ac:dyDescent="0.25">
      <c r="A130" s="200"/>
      <c r="B130" s="398" t="s">
        <v>733</v>
      </c>
      <c r="C130" s="248" t="s">
        <v>734</v>
      </c>
      <c r="D130" s="249" t="s">
        <v>778</v>
      </c>
      <c r="E130" s="405" t="s">
        <v>735</v>
      </c>
      <c r="F130" s="405"/>
      <c r="G130" s="405"/>
      <c r="H130" s="405"/>
      <c r="I130" s="298" t="str">
        <f>'D5'!T53</f>
        <v/>
      </c>
    </row>
    <row r="131" spans="1:9" ht="43.5" customHeight="1" x14ac:dyDescent="0.25">
      <c r="A131" s="200"/>
      <c r="B131" s="398"/>
      <c r="C131" s="248" t="s">
        <v>736</v>
      </c>
      <c r="D131" s="249" t="s">
        <v>779</v>
      </c>
      <c r="E131" s="405" t="s">
        <v>737</v>
      </c>
      <c r="F131" s="405"/>
      <c r="G131" s="405"/>
      <c r="H131" s="405"/>
      <c r="I131" s="298" t="str">
        <f>'D5'!T51</f>
        <v/>
      </c>
    </row>
    <row r="132" spans="1:9" ht="48" customHeight="1" x14ac:dyDescent="0.25">
      <c r="A132" s="200"/>
      <c r="B132" s="398"/>
      <c r="C132" s="248" t="s">
        <v>738</v>
      </c>
      <c r="D132" s="250" t="s">
        <v>780</v>
      </c>
      <c r="E132" s="405" t="s">
        <v>739</v>
      </c>
      <c r="F132" s="405"/>
      <c r="G132" s="405"/>
      <c r="H132" s="405"/>
      <c r="I132" s="298" t="str">
        <f>'D1'!T33</f>
        <v/>
      </c>
    </row>
    <row r="133" spans="1:9" ht="42.75" customHeight="1" x14ac:dyDescent="0.25">
      <c r="A133" s="200"/>
      <c r="B133" s="398"/>
      <c r="C133" s="222" t="s">
        <v>740</v>
      </c>
      <c r="D133" s="224"/>
      <c r="E133" s="382"/>
      <c r="F133" s="382"/>
      <c r="G133" s="382"/>
      <c r="H133" s="382"/>
      <c r="I133" s="296"/>
    </row>
    <row r="134" spans="1:9" ht="48" customHeight="1" x14ac:dyDescent="0.25">
      <c r="A134" s="200"/>
      <c r="B134" s="398"/>
      <c r="C134" s="221" t="s">
        <v>741</v>
      </c>
      <c r="D134" s="225"/>
      <c r="E134" s="373"/>
      <c r="F134" s="373"/>
      <c r="G134" s="373"/>
      <c r="H134" s="373"/>
      <c r="I134" s="296"/>
    </row>
    <row r="135" spans="1:9" ht="33.75" customHeight="1" thickBot="1" x14ac:dyDescent="0.3">
      <c r="A135" s="200"/>
      <c r="B135" s="399"/>
      <c r="C135" s="216" t="s">
        <v>742</v>
      </c>
      <c r="D135" s="206"/>
      <c r="E135" s="369"/>
      <c r="F135" s="369"/>
      <c r="G135" s="369"/>
      <c r="H135" s="369"/>
      <c r="I135" s="297"/>
    </row>
  </sheetData>
  <sheetProtection formatCells="0" formatColumns="0" formatRows="0" insertColumns="0" insertRows="0" insertHyperlinks="0" deleteColumns="0" deleteRows="0" sort="0" autoFilter="0" pivotTables="0"/>
  <mergeCells count="91">
    <mergeCell ref="E46:F46"/>
    <mergeCell ref="E47:F47"/>
    <mergeCell ref="E48:F48"/>
    <mergeCell ref="E49:F49"/>
    <mergeCell ref="E50:F50"/>
    <mergeCell ref="C106:C107"/>
    <mergeCell ref="E106:H106"/>
    <mergeCell ref="E92:H92"/>
    <mergeCell ref="B2:G2"/>
    <mergeCell ref="B4:F4"/>
    <mergeCell ref="B8:F8"/>
    <mergeCell ref="B12:F12"/>
    <mergeCell ref="B16:F16"/>
    <mergeCell ref="B60:I60"/>
    <mergeCell ref="B75:B91"/>
    <mergeCell ref="B92:B110"/>
    <mergeCell ref="B24:F24"/>
    <mergeCell ref="B44:C44"/>
    <mergeCell ref="E44:G44"/>
    <mergeCell ref="B32:C32"/>
    <mergeCell ref="E32:G32"/>
    <mergeCell ref="B130:B135"/>
    <mergeCell ref="B111:B129"/>
    <mergeCell ref="I114:I116"/>
    <mergeCell ref="E130:H130"/>
    <mergeCell ref="E131:H131"/>
    <mergeCell ref="E120:H120"/>
    <mergeCell ref="E113:H113"/>
    <mergeCell ref="E114:H116"/>
    <mergeCell ref="E117:H117"/>
    <mergeCell ref="E118:H118"/>
    <mergeCell ref="E119:H119"/>
    <mergeCell ref="E121:H121"/>
    <mergeCell ref="E122:H122"/>
    <mergeCell ref="E123:H123"/>
    <mergeCell ref="E132:H132"/>
    <mergeCell ref="E133:H133"/>
    <mergeCell ref="E94:H94"/>
    <mergeCell ref="B20:F20"/>
    <mergeCell ref="E75:H75"/>
    <mergeCell ref="B28:F28"/>
    <mergeCell ref="E88:H89"/>
    <mergeCell ref="E90:H90"/>
    <mergeCell ref="E91:H91"/>
    <mergeCell ref="E34:F34"/>
    <mergeCell ref="E35:F35"/>
    <mergeCell ref="E36:F36"/>
    <mergeCell ref="E37:F37"/>
    <mergeCell ref="E38:F38"/>
    <mergeCell ref="E39:F39"/>
    <mergeCell ref="E51:F51"/>
    <mergeCell ref="E52:F52"/>
    <mergeCell ref="E40:F40"/>
    <mergeCell ref="E105:H105"/>
    <mergeCell ref="E102:H102"/>
    <mergeCell ref="E103:H103"/>
    <mergeCell ref="B62:I62"/>
    <mergeCell ref="F73:G73"/>
    <mergeCell ref="E82:H82"/>
    <mergeCell ref="E83:H83"/>
    <mergeCell ref="E84:H84"/>
    <mergeCell ref="E85:H85"/>
    <mergeCell ref="E76:H76"/>
    <mergeCell ref="E77:H78"/>
    <mergeCell ref="E79:H79"/>
    <mergeCell ref="E81:H81"/>
    <mergeCell ref="E86:H86"/>
    <mergeCell ref="E87:H87"/>
    <mergeCell ref="E93:H93"/>
    <mergeCell ref="E95:H95"/>
    <mergeCell ref="E96:H96"/>
    <mergeCell ref="E97:H97"/>
    <mergeCell ref="E98:H98"/>
    <mergeCell ref="E104:H104"/>
    <mergeCell ref="E99:H99"/>
    <mergeCell ref="E100:H100"/>
    <mergeCell ref="E101:H101"/>
    <mergeCell ref="E107:H107"/>
    <mergeCell ref="E108:H108"/>
    <mergeCell ref="E109:H109"/>
    <mergeCell ref="E110:H110"/>
    <mergeCell ref="E112:H112"/>
    <mergeCell ref="E111:H111"/>
    <mergeCell ref="E135:H135"/>
    <mergeCell ref="E124:H124"/>
    <mergeCell ref="E125:H125"/>
    <mergeCell ref="E126:H126"/>
    <mergeCell ref="E127:H127"/>
    <mergeCell ref="E129:H129"/>
    <mergeCell ref="E128:H128"/>
    <mergeCell ref="E134:H134"/>
  </mergeCells>
  <conditionalFormatting sqref="G17:G18 G13:G14 G9:G10 G5:G6">
    <cfRule type="cellIs" dxfId="405" priority="459" stopIfTrue="1" operator="lessThan">
      <formula>19.999</formula>
    </cfRule>
    <cfRule type="cellIs" dxfId="404" priority="460" stopIfTrue="1" operator="lessThan">
      <formula>79.999</formula>
    </cfRule>
    <cfRule type="cellIs" dxfId="403" priority="461" stopIfTrue="1" operator="between">
      <formula>90</formula>
      <formula>100</formula>
    </cfRule>
  </conditionalFormatting>
  <conditionalFormatting sqref="G17:G18 G13:G14 G9:G10 G5:G6">
    <cfRule type="containsBlanks" dxfId="402" priority="453" stopIfTrue="1">
      <formula>LEN(TRIM(G5))=0</formula>
    </cfRule>
    <cfRule type="cellIs" dxfId="401" priority="455" stopIfTrue="1" operator="lessThan">
      <formula>39.999</formula>
    </cfRule>
    <cfRule type="cellIs" dxfId="400" priority="456" stopIfTrue="1" operator="lessThan">
      <formula>59.999</formula>
    </cfRule>
    <cfRule type="cellIs" dxfId="399" priority="458" stopIfTrue="1" operator="lessThan">
      <formula>89.999</formula>
    </cfRule>
  </conditionalFormatting>
  <conditionalFormatting sqref="G21:G22">
    <cfRule type="cellIs" dxfId="398" priority="465" stopIfTrue="1" operator="lessThan">
      <formula>19.999</formula>
    </cfRule>
    <cfRule type="cellIs" dxfId="397" priority="466" stopIfTrue="1" operator="lessThan">
      <formula>79.999</formula>
    </cfRule>
    <cfRule type="cellIs" dxfId="396" priority="467" stopIfTrue="1" operator="between">
      <formula>90</formula>
      <formula>100</formula>
    </cfRule>
  </conditionalFormatting>
  <conditionalFormatting sqref="G21:G22">
    <cfRule type="containsBlanks" dxfId="395" priority="407" stopIfTrue="1">
      <formula>LEN(TRIM(G21))=0</formula>
    </cfRule>
    <cfRule type="cellIs" dxfId="394" priority="409" stopIfTrue="1" operator="lessThan">
      <formula>39.999</formula>
    </cfRule>
    <cfRule type="cellIs" dxfId="393" priority="410" stopIfTrue="1" operator="lessThan">
      <formula>59.999</formula>
    </cfRule>
    <cfRule type="cellIs" dxfId="392" priority="412" stopIfTrue="1" operator="lessThan">
      <formula>89.999</formula>
    </cfRule>
  </conditionalFormatting>
  <conditionalFormatting sqref="G25:G26">
    <cfRule type="cellIs" dxfId="391" priority="471" stopIfTrue="1" operator="lessThan">
      <formula>19.999</formula>
    </cfRule>
    <cfRule type="cellIs" dxfId="390" priority="472" stopIfTrue="1" operator="lessThan">
      <formula>79.999</formula>
    </cfRule>
    <cfRule type="cellIs" dxfId="389" priority="473" stopIfTrue="1" operator="between">
      <formula>90</formula>
      <formula>100</formula>
    </cfRule>
  </conditionalFormatting>
  <conditionalFormatting sqref="G25:G26">
    <cfRule type="containsBlanks" dxfId="388" priority="400" stopIfTrue="1">
      <formula>LEN(TRIM(G25))=0</formula>
    </cfRule>
    <cfRule type="cellIs" dxfId="387" priority="402" stopIfTrue="1" operator="lessThan">
      <formula>39.999</formula>
    </cfRule>
    <cfRule type="cellIs" dxfId="386" priority="403" stopIfTrue="1" operator="lessThan">
      <formula>59.999</formula>
    </cfRule>
    <cfRule type="cellIs" dxfId="385" priority="405" stopIfTrue="1" operator="lessThan">
      <formula>89.999</formula>
    </cfRule>
  </conditionalFormatting>
  <conditionalFormatting sqref="E32">
    <cfRule type="cellIs" dxfId="384" priority="477" stopIfTrue="1" operator="lessThan">
      <formula>19.999</formula>
    </cfRule>
    <cfRule type="cellIs" dxfId="383" priority="478" stopIfTrue="1" operator="lessThan">
      <formula>79.999</formula>
    </cfRule>
    <cfRule type="cellIs" dxfId="382" priority="479" stopIfTrue="1" operator="between">
      <formula>90</formula>
      <formula>100</formula>
    </cfRule>
  </conditionalFormatting>
  <conditionalFormatting sqref="E32:G32">
    <cfRule type="containsBlanks" dxfId="381" priority="393" stopIfTrue="1">
      <formula>LEN(TRIM(E32))=0</formula>
    </cfRule>
    <cfRule type="cellIs" dxfId="380" priority="395" stopIfTrue="1" operator="lessThan">
      <formula>39.999</formula>
    </cfRule>
    <cfRule type="cellIs" dxfId="379" priority="396" stopIfTrue="1" operator="lessThan">
      <formula>59.999</formula>
    </cfRule>
    <cfRule type="cellIs" dxfId="378" priority="398" stopIfTrue="1" operator="lessThan">
      <formula>89.999</formula>
    </cfRule>
  </conditionalFormatting>
  <conditionalFormatting sqref="G29:G30">
    <cfRule type="cellIs" dxfId="377" priority="483" stopIfTrue="1" operator="lessThan">
      <formula>19.999</formula>
    </cfRule>
    <cfRule type="cellIs" dxfId="376" priority="484" stopIfTrue="1" operator="lessThan">
      <formula>79.999</formula>
    </cfRule>
    <cfRule type="cellIs" dxfId="375" priority="485" stopIfTrue="1" operator="between">
      <formula>90</formula>
      <formula>100</formula>
    </cfRule>
  </conditionalFormatting>
  <conditionalFormatting sqref="G29:G30">
    <cfRule type="containsBlanks" dxfId="374" priority="386" stopIfTrue="1">
      <formula>LEN(TRIM(G29))=0</formula>
    </cfRule>
    <cfRule type="cellIs" dxfId="373" priority="388" stopIfTrue="1" operator="lessThan">
      <formula>39.999</formula>
    </cfRule>
    <cfRule type="cellIs" dxfId="372" priority="389" stopIfTrue="1" operator="lessThan">
      <formula>59.999</formula>
    </cfRule>
    <cfRule type="cellIs" dxfId="371" priority="391" stopIfTrue="1" operator="lessThan">
      <formula>89.999</formula>
    </cfRule>
  </conditionalFormatting>
  <conditionalFormatting sqref="G34">
    <cfRule type="cellIs" dxfId="370" priority="489" stopIfTrue="1" operator="lessThan">
      <formula>19.999</formula>
    </cfRule>
    <cfRule type="cellIs" dxfId="369" priority="490" stopIfTrue="1" operator="lessThan">
      <formula>79.999</formula>
    </cfRule>
    <cfRule type="cellIs" dxfId="368" priority="491" stopIfTrue="1" operator="between">
      <formula>90</formula>
      <formula>100</formula>
    </cfRule>
  </conditionalFormatting>
  <conditionalFormatting sqref="G34">
    <cfRule type="containsBlanks" dxfId="367" priority="379" stopIfTrue="1">
      <formula>LEN(TRIM(G34))=0</formula>
    </cfRule>
    <cfRule type="cellIs" dxfId="366" priority="381" stopIfTrue="1" operator="lessThan">
      <formula>39.999</formula>
    </cfRule>
    <cfRule type="cellIs" dxfId="365" priority="382" stopIfTrue="1" operator="lessThan">
      <formula>59.999</formula>
    </cfRule>
    <cfRule type="cellIs" dxfId="364" priority="384" stopIfTrue="1" operator="lessThan">
      <formula>89.999</formula>
    </cfRule>
  </conditionalFormatting>
  <conditionalFormatting sqref="G35">
    <cfRule type="cellIs" dxfId="363" priority="495" stopIfTrue="1" operator="lessThan">
      <formula>19.999</formula>
    </cfRule>
    <cfRule type="cellIs" dxfId="362" priority="496" stopIfTrue="1" operator="lessThan">
      <formula>79.999</formula>
    </cfRule>
    <cfRule type="cellIs" dxfId="361" priority="497" stopIfTrue="1" operator="between">
      <formula>90</formula>
      <formula>100</formula>
    </cfRule>
  </conditionalFormatting>
  <conditionalFormatting sqref="G35">
    <cfRule type="containsBlanks" dxfId="360" priority="372" stopIfTrue="1">
      <formula>LEN(TRIM(G35))=0</formula>
    </cfRule>
    <cfRule type="cellIs" dxfId="359" priority="374" stopIfTrue="1" operator="lessThan">
      <formula>39.999</formula>
    </cfRule>
    <cfRule type="cellIs" dxfId="358" priority="375" stopIfTrue="1" operator="lessThan">
      <formula>59.999</formula>
    </cfRule>
    <cfRule type="cellIs" dxfId="357" priority="377" stopIfTrue="1" operator="lessThan">
      <formula>89.999</formula>
    </cfRule>
  </conditionalFormatting>
  <conditionalFormatting sqref="G36">
    <cfRule type="cellIs" dxfId="356" priority="501" stopIfTrue="1" operator="lessThan">
      <formula>19.999</formula>
    </cfRule>
    <cfRule type="cellIs" dxfId="355" priority="502" stopIfTrue="1" operator="lessThan">
      <formula>79.999</formula>
    </cfRule>
    <cfRule type="cellIs" dxfId="354" priority="503" stopIfTrue="1" operator="between">
      <formula>90</formula>
      <formula>100</formula>
    </cfRule>
  </conditionalFormatting>
  <conditionalFormatting sqref="G36">
    <cfRule type="containsBlanks" dxfId="353" priority="365" stopIfTrue="1">
      <formula>LEN(TRIM(G36))=0</formula>
    </cfRule>
    <cfRule type="cellIs" dxfId="352" priority="367" stopIfTrue="1" operator="lessThan">
      <formula>39.999</formula>
    </cfRule>
    <cfRule type="cellIs" dxfId="351" priority="368" stopIfTrue="1" operator="lessThan">
      <formula>59.999</formula>
    </cfRule>
    <cfRule type="cellIs" dxfId="350" priority="370" stopIfTrue="1" operator="lessThan">
      <formula>89.999</formula>
    </cfRule>
  </conditionalFormatting>
  <conditionalFormatting sqref="G38">
    <cfRule type="cellIs" dxfId="349" priority="507" stopIfTrue="1" operator="lessThan">
      <formula>19.999</formula>
    </cfRule>
    <cfRule type="cellIs" dxfId="348" priority="508" stopIfTrue="1" operator="lessThan">
      <formula>79.999</formula>
    </cfRule>
    <cfRule type="cellIs" dxfId="347" priority="509" stopIfTrue="1" operator="between">
      <formula>90</formula>
      <formula>100</formula>
    </cfRule>
  </conditionalFormatting>
  <conditionalFormatting sqref="G38">
    <cfRule type="containsBlanks" dxfId="346" priority="358" stopIfTrue="1">
      <formula>LEN(TRIM(G38))=0</formula>
    </cfRule>
    <cfRule type="cellIs" dxfId="345" priority="360" stopIfTrue="1" operator="lessThan">
      <formula>39.999</formula>
    </cfRule>
    <cfRule type="cellIs" dxfId="344" priority="361" stopIfTrue="1" operator="lessThan">
      <formula>59.999</formula>
    </cfRule>
    <cfRule type="cellIs" dxfId="343" priority="363" stopIfTrue="1" operator="lessThan">
      <formula>89.999</formula>
    </cfRule>
  </conditionalFormatting>
  <conditionalFormatting sqref="G37">
    <cfRule type="cellIs" dxfId="342" priority="513" stopIfTrue="1" operator="lessThan">
      <formula>19.999</formula>
    </cfRule>
    <cfRule type="cellIs" dxfId="341" priority="514" stopIfTrue="1" operator="lessThan">
      <formula>79.999</formula>
    </cfRule>
    <cfRule type="cellIs" dxfId="340" priority="515" stopIfTrue="1" operator="between">
      <formula>90</formula>
      <formula>100</formula>
    </cfRule>
  </conditionalFormatting>
  <conditionalFormatting sqref="G37">
    <cfRule type="containsBlanks" dxfId="339" priority="351" stopIfTrue="1">
      <formula>LEN(TRIM(G37))=0</formula>
    </cfRule>
    <cfRule type="cellIs" dxfId="338" priority="353" stopIfTrue="1" operator="lessThan">
      <formula>39.999</formula>
    </cfRule>
    <cfRule type="cellIs" dxfId="337" priority="354" stopIfTrue="1" operator="lessThan">
      <formula>59.999</formula>
    </cfRule>
    <cfRule type="cellIs" dxfId="336" priority="356" stopIfTrue="1" operator="lessThan">
      <formula>89.999</formula>
    </cfRule>
  </conditionalFormatting>
  <conditionalFormatting sqref="G39">
    <cfRule type="cellIs" dxfId="335" priority="519" stopIfTrue="1" operator="lessThan">
      <formula>19.999</formula>
    </cfRule>
    <cfRule type="cellIs" dxfId="334" priority="520" stopIfTrue="1" operator="lessThan">
      <formula>79.999</formula>
    </cfRule>
    <cfRule type="cellIs" dxfId="333" priority="521" stopIfTrue="1" operator="between">
      <formula>90</formula>
      <formula>100</formula>
    </cfRule>
  </conditionalFormatting>
  <conditionalFormatting sqref="G39">
    <cfRule type="containsBlanks" dxfId="332" priority="344" stopIfTrue="1">
      <formula>LEN(TRIM(G39))=0</formula>
    </cfRule>
    <cfRule type="cellIs" dxfId="331" priority="346" stopIfTrue="1" operator="lessThan">
      <formula>39.999</formula>
    </cfRule>
    <cfRule type="cellIs" dxfId="330" priority="347" stopIfTrue="1" operator="lessThan">
      <formula>59.999</formula>
    </cfRule>
    <cfRule type="cellIs" dxfId="329" priority="349" stopIfTrue="1" operator="lessThan">
      <formula>89.999</formula>
    </cfRule>
  </conditionalFormatting>
  <conditionalFormatting sqref="G40">
    <cfRule type="cellIs" dxfId="328" priority="525" stopIfTrue="1" operator="lessThan">
      <formula>19.999</formula>
    </cfRule>
    <cfRule type="cellIs" dxfId="327" priority="526" stopIfTrue="1" operator="lessThan">
      <formula>79.999</formula>
    </cfRule>
    <cfRule type="cellIs" dxfId="326" priority="527" stopIfTrue="1" operator="between">
      <formula>90</formula>
      <formula>100</formula>
    </cfRule>
  </conditionalFormatting>
  <conditionalFormatting sqref="G40">
    <cfRule type="containsBlanks" dxfId="325" priority="337" stopIfTrue="1">
      <formula>LEN(TRIM(G40))=0</formula>
    </cfRule>
    <cfRule type="cellIs" dxfId="324" priority="339" stopIfTrue="1" operator="lessThan">
      <formula>39.999</formula>
    </cfRule>
    <cfRule type="cellIs" dxfId="323" priority="340" stopIfTrue="1" operator="lessThan">
      <formula>59.999</formula>
    </cfRule>
    <cfRule type="cellIs" dxfId="322" priority="342" stopIfTrue="1" operator="lessThan">
      <formula>89.999</formula>
    </cfRule>
  </conditionalFormatting>
  <conditionalFormatting sqref="E44">
    <cfRule type="cellIs" dxfId="321" priority="531" stopIfTrue="1" operator="lessThan">
      <formula>19.999</formula>
    </cfRule>
    <cfRule type="cellIs" dxfId="320" priority="532" stopIfTrue="1" operator="lessThan">
      <formula>79.999</formula>
    </cfRule>
    <cfRule type="cellIs" dxfId="319" priority="533" stopIfTrue="1" operator="between">
      <formula>90</formula>
      <formula>100</formula>
    </cfRule>
  </conditionalFormatting>
  <conditionalFormatting sqref="E44:G44">
    <cfRule type="containsBlanks" dxfId="318" priority="330" stopIfTrue="1">
      <formula>LEN(TRIM(E44))=0</formula>
    </cfRule>
    <cfRule type="cellIs" dxfId="317" priority="332" stopIfTrue="1" operator="lessThan">
      <formula>39.999</formula>
    </cfRule>
    <cfRule type="cellIs" dxfId="316" priority="333" stopIfTrue="1" operator="lessThan">
      <formula>59.999</formula>
    </cfRule>
    <cfRule type="cellIs" dxfId="315" priority="335" stopIfTrue="1" operator="lessThan">
      <formula>89.999</formula>
    </cfRule>
  </conditionalFormatting>
  <conditionalFormatting sqref="G46">
    <cfRule type="cellIs" dxfId="314" priority="537" stopIfTrue="1" operator="lessThan">
      <formula>19.999</formula>
    </cfRule>
    <cfRule type="cellIs" dxfId="313" priority="538" stopIfTrue="1" operator="lessThan">
      <formula>79.999</formula>
    </cfRule>
    <cfRule type="cellIs" dxfId="312" priority="539" stopIfTrue="1" operator="between">
      <formula>90</formula>
      <formula>100</formula>
    </cfRule>
  </conditionalFormatting>
  <conditionalFormatting sqref="G46">
    <cfRule type="containsBlanks" dxfId="311" priority="323" stopIfTrue="1">
      <formula>LEN(TRIM(G46))=0</formula>
    </cfRule>
    <cfRule type="cellIs" dxfId="310" priority="325" stopIfTrue="1" operator="lessThan">
      <formula>39.999</formula>
    </cfRule>
    <cfRule type="cellIs" dxfId="309" priority="326" stopIfTrue="1" operator="lessThan">
      <formula>59.999</formula>
    </cfRule>
    <cfRule type="cellIs" dxfId="308" priority="328" stopIfTrue="1" operator="lessThan">
      <formula>89.999</formula>
    </cfRule>
  </conditionalFormatting>
  <conditionalFormatting sqref="G47">
    <cfRule type="cellIs" dxfId="307" priority="543" stopIfTrue="1" operator="lessThan">
      <formula>19.999</formula>
    </cfRule>
    <cfRule type="cellIs" dxfId="306" priority="544" stopIfTrue="1" operator="lessThan">
      <formula>79.999</formula>
    </cfRule>
    <cfRule type="cellIs" dxfId="305" priority="545" stopIfTrue="1" operator="between">
      <formula>90</formula>
      <formula>100</formula>
    </cfRule>
  </conditionalFormatting>
  <conditionalFormatting sqref="G47">
    <cfRule type="containsBlanks" dxfId="304" priority="316" stopIfTrue="1">
      <formula>LEN(TRIM(G47))=0</formula>
    </cfRule>
    <cfRule type="cellIs" dxfId="303" priority="318" stopIfTrue="1" operator="lessThan">
      <formula>39.999</formula>
    </cfRule>
    <cfRule type="cellIs" dxfId="302" priority="319" stopIfTrue="1" operator="lessThan">
      <formula>59.999</formula>
    </cfRule>
    <cfRule type="cellIs" dxfId="301" priority="321" stopIfTrue="1" operator="lessThan">
      <formula>89.999</formula>
    </cfRule>
  </conditionalFormatting>
  <conditionalFormatting sqref="G48">
    <cfRule type="cellIs" dxfId="300" priority="549" stopIfTrue="1" operator="lessThan">
      <formula>19.999</formula>
    </cfRule>
    <cfRule type="cellIs" dxfId="299" priority="550" stopIfTrue="1" operator="lessThan">
      <formula>79.999</formula>
    </cfRule>
    <cfRule type="cellIs" dxfId="298" priority="551" stopIfTrue="1" operator="between">
      <formula>90</formula>
      <formula>100</formula>
    </cfRule>
  </conditionalFormatting>
  <conditionalFormatting sqref="G48">
    <cfRule type="containsBlanks" dxfId="297" priority="309" stopIfTrue="1">
      <formula>LEN(TRIM(G48))=0</formula>
    </cfRule>
    <cfRule type="cellIs" dxfId="296" priority="311" stopIfTrue="1" operator="lessThan">
      <formula>39.999</formula>
    </cfRule>
    <cfRule type="cellIs" dxfId="295" priority="312" stopIfTrue="1" operator="lessThan">
      <formula>59.999</formula>
    </cfRule>
    <cfRule type="cellIs" dxfId="294" priority="314" stopIfTrue="1" operator="lessThan">
      <formula>89.999</formula>
    </cfRule>
  </conditionalFormatting>
  <conditionalFormatting sqref="G50">
    <cfRule type="cellIs" dxfId="293" priority="555" stopIfTrue="1" operator="lessThan">
      <formula>19.999</formula>
    </cfRule>
    <cfRule type="cellIs" dxfId="292" priority="556" stopIfTrue="1" operator="lessThan">
      <formula>79.999</formula>
    </cfRule>
    <cfRule type="cellIs" dxfId="291" priority="557" stopIfTrue="1" operator="between">
      <formula>90</formula>
      <formula>100</formula>
    </cfRule>
  </conditionalFormatting>
  <conditionalFormatting sqref="G50">
    <cfRule type="containsBlanks" dxfId="290" priority="302" stopIfTrue="1">
      <formula>LEN(TRIM(G50))=0</formula>
    </cfRule>
    <cfRule type="cellIs" dxfId="289" priority="304" stopIfTrue="1" operator="lessThan">
      <formula>39.999</formula>
    </cfRule>
    <cfRule type="cellIs" dxfId="288" priority="305" stopIfTrue="1" operator="lessThan">
      <formula>59.999</formula>
    </cfRule>
    <cfRule type="cellIs" dxfId="287" priority="307" stopIfTrue="1" operator="lessThan">
      <formula>89.999</formula>
    </cfRule>
  </conditionalFormatting>
  <conditionalFormatting sqref="G49">
    <cfRule type="cellIs" dxfId="286" priority="561" stopIfTrue="1" operator="lessThan">
      <formula>19.999</formula>
    </cfRule>
    <cfRule type="cellIs" dxfId="285" priority="562" stopIfTrue="1" operator="lessThan">
      <formula>79.999</formula>
    </cfRule>
    <cfRule type="cellIs" dxfId="284" priority="563" stopIfTrue="1" operator="between">
      <formula>90</formula>
      <formula>100</formula>
    </cfRule>
  </conditionalFormatting>
  <conditionalFormatting sqref="G49">
    <cfRule type="containsBlanks" dxfId="283" priority="295" stopIfTrue="1">
      <formula>LEN(TRIM(G49))=0</formula>
    </cfRule>
    <cfRule type="cellIs" dxfId="282" priority="297" stopIfTrue="1" operator="lessThan">
      <formula>39.999</formula>
    </cfRule>
    <cfRule type="cellIs" dxfId="281" priority="298" stopIfTrue="1" operator="lessThan">
      <formula>59.999</formula>
    </cfRule>
    <cfRule type="cellIs" dxfId="280" priority="300" stopIfTrue="1" operator="lessThan">
      <formula>89.999</formula>
    </cfRule>
  </conditionalFormatting>
  <conditionalFormatting sqref="G51">
    <cfRule type="cellIs" dxfId="279" priority="567" stopIfTrue="1" operator="lessThan">
      <formula>19.999</formula>
    </cfRule>
    <cfRule type="cellIs" dxfId="278" priority="568" stopIfTrue="1" operator="lessThan">
      <formula>79.999</formula>
    </cfRule>
    <cfRule type="cellIs" dxfId="277" priority="569" stopIfTrue="1" operator="between">
      <formula>90</formula>
      <formula>100</formula>
    </cfRule>
  </conditionalFormatting>
  <conditionalFormatting sqref="G51">
    <cfRule type="containsBlanks" dxfId="276" priority="288" stopIfTrue="1">
      <formula>LEN(TRIM(G51))=0</formula>
    </cfRule>
    <cfRule type="cellIs" dxfId="275" priority="290" stopIfTrue="1" operator="lessThan">
      <formula>39.999</formula>
    </cfRule>
    <cfRule type="cellIs" dxfId="274" priority="291" stopIfTrue="1" operator="lessThan">
      <formula>59.999</formula>
    </cfRule>
    <cfRule type="cellIs" dxfId="273" priority="293" stopIfTrue="1" operator="lessThan">
      <formula>89.999</formula>
    </cfRule>
  </conditionalFormatting>
  <conditionalFormatting sqref="G52">
    <cfRule type="cellIs" dxfId="272" priority="573" stopIfTrue="1" operator="lessThan">
      <formula>19.999</formula>
    </cfRule>
    <cfRule type="cellIs" dxfId="271" priority="574" stopIfTrue="1" operator="lessThan">
      <formula>79.999</formula>
    </cfRule>
    <cfRule type="cellIs" dxfId="270" priority="575" stopIfTrue="1" operator="between">
      <formula>90</formula>
      <formula>100</formula>
    </cfRule>
  </conditionalFormatting>
  <conditionalFormatting sqref="G52">
    <cfRule type="containsBlanks" dxfId="269" priority="281" stopIfTrue="1">
      <formula>LEN(TRIM(G52))=0</formula>
    </cfRule>
    <cfRule type="cellIs" dxfId="268" priority="283" stopIfTrue="1" operator="lessThan">
      <formula>39.999</formula>
    </cfRule>
    <cfRule type="cellIs" dxfId="267" priority="284" stopIfTrue="1" operator="lessThan">
      <formula>59.999</formula>
    </cfRule>
    <cfRule type="cellIs" dxfId="266" priority="286" stopIfTrue="1" operator="lessThan">
      <formula>89.999</formula>
    </cfRule>
  </conditionalFormatting>
  <conditionalFormatting sqref="I81">
    <cfRule type="cellIs" dxfId="265" priority="274" stopIfTrue="1" operator="lessThan">
      <formula>19.999</formula>
    </cfRule>
    <cfRule type="cellIs" dxfId="264" priority="275" stopIfTrue="1" operator="lessThan">
      <formula>39.999</formula>
    </cfRule>
    <cfRule type="cellIs" dxfId="263" priority="276" stopIfTrue="1" operator="lessThan">
      <formula>59.999</formula>
    </cfRule>
    <cfRule type="cellIs" dxfId="262" priority="277" stopIfTrue="1" operator="lessThan">
      <formula>79.999</formula>
    </cfRule>
    <cfRule type="cellIs" dxfId="261" priority="278" stopIfTrue="1" operator="lessThan">
      <formula>89.999</formula>
    </cfRule>
    <cfRule type="cellIs" dxfId="260" priority="279" stopIfTrue="1" operator="between">
      <formula>90</formula>
      <formula>100</formula>
    </cfRule>
    <cfRule type="containsBlanks" dxfId="259" priority="280">
      <formula>LEN(TRIM(I81))=0</formula>
    </cfRule>
  </conditionalFormatting>
  <conditionalFormatting sqref="I82">
    <cfRule type="cellIs" dxfId="258" priority="267" stopIfTrue="1" operator="lessThan">
      <formula>19.999</formula>
    </cfRule>
    <cfRule type="cellIs" dxfId="257" priority="268" stopIfTrue="1" operator="lessThan">
      <formula>39.999</formula>
    </cfRule>
    <cfRule type="cellIs" dxfId="256" priority="269" stopIfTrue="1" operator="lessThan">
      <formula>59.999</formula>
    </cfRule>
    <cfRule type="cellIs" dxfId="255" priority="270" stopIfTrue="1" operator="lessThan">
      <formula>79.999</formula>
    </cfRule>
    <cfRule type="cellIs" dxfId="254" priority="271" stopIfTrue="1" operator="lessThan">
      <formula>89.999</formula>
    </cfRule>
    <cfRule type="cellIs" dxfId="253" priority="272" stopIfTrue="1" operator="between">
      <formula>90</formula>
      <formula>100</formula>
    </cfRule>
    <cfRule type="containsBlanks" dxfId="252" priority="273">
      <formula>LEN(TRIM(I82))=0</formula>
    </cfRule>
  </conditionalFormatting>
  <conditionalFormatting sqref="I101">
    <cfRule type="cellIs" dxfId="251" priority="1" stopIfTrue="1" operator="lessThan">
      <formula>19.999</formula>
    </cfRule>
    <cfRule type="cellIs" dxfId="250" priority="2" stopIfTrue="1" operator="lessThan">
      <formula>39.999</formula>
    </cfRule>
    <cfRule type="cellIs" dxfId="249" priority="3" stopIfTrue="1" operator="lessThan">
      <formula>59.999</formula>
    </cfRule>
    <cfRule type="cellIs" dxfId="248" priority="4" stopIfTrue="1" operator="lessThan">
      <formula>79.999</formula>
    </cfRule>
    <cfRule type="cellIs" dxfId="247" priority="5" stopIfTrue="1" operator="lessThan">
      <formula>89.999</formula>
    </cfRule>
    <cfRule type="cellIs" dxfId="246" priority="6" stopIfTrue="1" operator="between">
      <formula>90</formula>
      <formula>100</formula>
    </cfRule>
    <cfRule type="containsBlanks" dxfId="245" priority="7">
      <formula>LEN(TRIM(I101))=0</formula>
    </cfRule>
  </conditionalFormatting>
  <conditionalFormatting sqref="I85">
    <cfRule type="cellIs" dxfId="244" priority="260" stopIfTrue="1" operator="lessThan">
      <formula>19.999</formula>
    </cfRule>
    <cfRule type="cellIs" dxfId="243" priority="261" stopIfTrue="1" operator="lessThan">
      <formula>39.999</formula>
    </cfRule>
    <cfRule type="cellIs" dxfId="242" priority="262" stopIfTrue="1" operator="lessThan">
      <formula>59.999</formula>
    </cfRule>
    <cfRule type="cellIs" dxfId="241" priority="263" stopIfTrue="1" operator="lessThan">
      <formula>79.999</formula>
    </cfRule>
    <cfRule type="cellIs" dxfId="240" priority="264" stopIfTrue="1" operator="lessThan">
      <formula>89.999</formula>
    </cfRule>
    <cfRule type="cellIs" dxfId="239" priority="265" stopIfTrue="1" operator="between">
      <formula>90</formula>
      <formula>100</formula>
    </cfRule>
    <cfRule type="containsBlanks" dxfId="238" priority="266">
      <formula>LEN(TRIM(I85))=0</formula>
    </cfRule>
  </conditionalFormatting>
  <conditionalFormatting sqref="I86">
    <cfRule type="cellIs" dxfId="237" priority="253" stopIfTrue="1" operator="lessThan">
      <formula>19.999</formula>
    </cfRule>
    <cfRule type="cellIs" dxfId="236" priority="254" stopIfTrue="1" operator="lessThan">
      <formula>39.999</formula>
    </cfRule>
    <cfRule type="cellIs" dxfId="235" priority="255" stopIfTrue="1" operator="lessThan">
      <formula>59.999</formula>
    </cfRule>
    <cfRule type="cellIs" dxfId="234" priority="256" stopIfTrue="1" operator="lessThan">
      <formula>79.999</formula>
    </cfRule>
    <cfRule type="cellIs" dxfId="233" priority="257" stopIfTrue="1" operator="lessThan">
      <formula>89.999</formula>
    </cfRule>
    <cfRule type="cellIs" dxfId="232" priority="258" stopIfTrue="1" operator="between">
      <formula>90</formula>
      <formula>100</formula>
    </cfRule>
    <cfRule type="containsBlanks" dxfId="231" priority="259">
      <formula>LEN(TRIM(I86))=0</formula>
    </cfRule>
  </conditionalFormatting>
  <conditionalFormatting sqref="I87">
    <cfRule type="cellIs" dxfId="230" priority="246" stopIfTrue="1" operator="lessThan">
      <formula>19.999</formula>
    </cfRule>
    <cfRule type="cellIs" dxfId="229" priority="247" stopIfTrue="1" operator="lessThan">
      <formula>39.999</formula>
    </cfRule>
    <cfRule type="cellIs" dxfId="228" priority="248" stopIfTrue="1" operator="lessThan">
      <formula>59.999</formula>
    </cfRule>
    <cfRule type="cellIs" dxfId="227" priority="249" stopIfTrue="1" operator="lessThan">
      <formula>79.999</formula>
    </cfRule>
    <cfRule type="cellIs" dxfId="226" priority="250" stopIfTrue="1" operator="lessThan">
      <formula>89.999</formula>
    </cfRule>
    <cfRule type="cellIs" dxfId="225" priority="251" stopIfTrue="1" operator="between">
      <formula>90</formula>
      <formula>100</formula>
    </cfRule>
    <cfRule type="containsBlanks" dxfId="224" priority="252">
      <formula>LEN(TRIM(I87))=0</formula>
    </cfRule>
  </conditionalFormatting>
  <conditionalFormatting sqref="I92">
    <cfRule type="cellIs" dxfId="223" priority="239" stopIfTrue="1" operator="lessThan">
      <formula>19.999</formula>
    </cfRule>
    <cfRule type="cellIs" dxfId="222" priority="240" stopIfTrue="1" operator="lessThan">
      <formula>39.999</formula>
    </cfRule>
    <cfRule type="cellIs" dxfId="221" priority="241" stopIfTrue="1" operator="lessThan">
      <formula>59.999</formula>
    </cfRule>
    <cfRule type="cellIs" dxfId="220" priority="242" stopIfTrue="1" operator="lessThan">
      <formula>79.999</formula>
    </cfRule>
    <cfRule type="cellIs" dxfId="219" priority="243" stopIfTrue="1" operator="lessThan">
      <formula>89.999</formula>
    </cfRule>
    <cfRule type="cellIs" dxfId="218" priority="244" stopIfTrue="1" operator="between">
      <formula>90</formula>
      <formula>100</formula>
    </cfRule>
    <cfRule type="containsBlanks" dxfId="217" priority="245">
      <formula>LEN(TRIM(I92))=0</formula>
    </cfRule>
  </conditionalFormatting>
  <conditionalFormatting sqref="I96">
    <cfRule type="cellIs" dxfId="216" priority="232" stopIfTrue="1" operator="lessThan">
      <formula>19.999</formula>
    </cfRule>
    <cfRule type="cellIs" dxfId="215" priority="233" stopIfTrue="1" operator="lessThan">
      <formula>39.999</formula>
    </cfRule>
    <cfRule type="cellIs" dxfId="214" priority="234" stopIfTrue="1" operator="lessThan">
      <formula>59.999</formula>
    </cfRule>
    <cfRule type="cellIs" dxfId="213" priority="235" stopIfTrue="1" operator="lessThan">
      <formula>79.999</formula>
    </cfRule>
    <cfRule type="cellIs" dxfId="212" priority="236" stopIfTrue="1" operator="lessThan">
      <formula>89.999</formula>
    </cfRule>
    <cfRule type="cellIs" dxfId="211" priority="237" stopIfTrue="1" operator="between">
      <formula>90</formula>
      <formula>100</formula>
    </cfRule>
    <cfRule type="containsBlanks" dxfId="210" priority="238">
      <formula>LEN(TRIM(I96))=0</formula>
    </cfRule>
  </conditionalFormatting>
  <conditionalFormatting sqref="I97">
    <cfRule type="cellIs" dxfId="209" priority="225" stopIfTrue="1" operator="lessThan">
      <formula>19.999</formula>
    </cfRule>
    <cfRule type="cellIs" dxfId="208" priority="226" stopIfTrue="1" operator="lessThan">
      <formula>39.999</formula>
    </cfRule>
    <cfRule type="cellIs" dxfId="207" priority="227" stopIfTrue="1" operator="lessThan">
      <formula>59.999</formula>
    </cfRule>
    <cfRule type="cellIs" dxfId="206" priority="228" stopIfTrue="1" operator="lessThan">
      <formula>79.999</formula>
    </cfRule>
    <cfRule type="cellIs" dxfId="205" priority="229" stopIfTrue="1" operator="lessThan">
      <formula>89.999</formula>
    </cfRule>
    <cfRule type="cellIs" dxfId="204" priority="230" stopIfTrue="1" operator="between">
      <formula>90</formula>
      <formula>100</formula>
    </cfRule>
    <cfRule type="containsBlanks" dxfId="203" priority="231">
      <formula>LEN(TRIM(I97))=0</formula>
    </cfRule>
  </conditionalFormatting>
  <conditionalFormatting sqref="I99">
    <cfRule type="cellIs" dxfId="202" priority="211" stopIfTrue="1" operator="lessThan">
      <formula>19.999</formula>
    </cfRule>
    <cfRule type="cellIs" dxfId="201" priority="212" stopIfTrue="1" operator="lessThan">
      <formula>39.999</formula>
    </cfRule>
    <cfRule type="cellIs" dxfId="200" priority="213" stopIfTrue="1" operator="lessThan">
      <formula>59.999</formula>
    </cfRule>
    <cfRule type="cellIs" dxfId="199" priority="214" stopIfTrue="1" operator="lessThan">
      <formula>79.999</formula>
    </cfRule>
    <cfRule type="cellIs" dxfId="198" priority="215" stopIfTrue="1" operator="lessThan">
      <formula>89.999</formula>
    </cfRule>
    <cfRule type="cellIs" dxfId="197" priority="216" stopIfTrue="1" operator="between">
      <formula>90</formula>
      <formula>100</formula>
    </cfRule>
    <cfRule type="containsBlanks" dxfId="196" priority="217">
      <formula>LEN(TRIM(I99))=0</formula>
    </cfRule>
  </conditionalFormatting>
  <conditionalFormatting sqref="I100">
    <cfRule type="cellIs" dxfId="195" priority="204" stopIfTrue="1" operator="lessThan">
      <formula>19.999</formula>
    </cfRule>
    <cfRule type="cellIs" dxfId="194" priority="205" stopIfTrue="1" operator="lessThan">
      <formula>39.999</formula>
    </cfRule>
    <cfRule type="cellIs" dxfId="193" priority="206" stopIfTrue="1" operator="lessThan">
      <formula>59.999</formula>
    </cfRule>
    <cfRule type="cellIs" dxfId="192" priority="207" stopIfTrue="1" operator="lessThan">
      <formula>79.999</formula>
    </cfRule>
    <cfRule type="cellIs" dxfId="191" priority="208" stopIfTrue="1" operator="lessThan">
      <formula>89.999</formula>
    </cfRule>
    <cfRule type="cellIs" dxfId="190" priority="209" stopIfTrue="1" operator="between">
      <formula>90</formula>
      <formula>100</formula>
    </cfRule>
    <cfRule type="containsBlanks" dxfId="189" priority="210">
      <formula>LEN(TRIM(I100))=0</formula>
    </cfRule>
  </conditionalFormatting>
  <conditionalFormatting sqref="I102">
    <cfRule type="cellIs" dxfId="188" priority="190" stopIfTrue="1" operator="lessThan">
      <formula>19.999</formula>
    </cfRule>
    <cfRule type="cellIs" dxfId="187" priority="191" stopIfTrue="1" operator="lessThan">
      <formula>39.999</formula>
    </cfRule>
    <cfRule type="cellIs" dxfId="186" priority="192" stopIfTrue="1" operator="lessThan">
      <formula>59.999</formula>
    </cfRule>
    <cfRule type="cellIs" dxfId="185" priority="193" stopIfTrue="1" operator="lessThan">
      <formula>79.999</formula>
    </cfRule>
    <cfRule type="cellIs" dxfId="184" priority="194" stopIfTrue="1" operator="lessThan">
      <formula>89.999</formula>
    </cfRule>
    <cfRule type="cellIs" dxfId="183" priority="195" stopIfTrue="1" operator="between">
      <formula>90</formula>
      <formula>100</formula>
    </cfRule>
    <cfRule type="containsBlanks" dxfId="182" priority="196">
      <formula>LEN(TRIM(I102))=0</formula>
    </cfRule>
  </conditionalFormatting>
  <conditionalFormatting sqref="I103">
    <cfRule type="cellIs" dxfId="181" priority="183" stopIfTrue="1" operator="lessThan">
      <formula>19.999</formula>
    </cfRule>
    <cfRule type="cellIs" dxfId="180" priority="184" stopIfTrue="1" operator="lessThan">
      <formula>39.999</formula>
    </cfRule>
    <cfRule type="cellIs" dxfId="179" priority="185" stopIfTrue="1" operator="lessThan">
      <formula>59.999</formula>
    </cfRule>
    <cfRule type="cellIs" dxfId="178" priority="186" stopIfTrue="1" operator="lessThan">
      <formula>79.999</formula>
    </cfRule>
    <cfRule type="cellIs" dxfId="177" priority="187" stopIfTrue="1" operator="lessThan">
      <formula>89.999</formula>
    </cfRule>
    <cfRule type="cellIs" dxfId="176" priority="188" stopIfTrue="1" operator="between">
      <formula>90</formula>
      <formula>100</formula>
    </cfRule>
    <cfRule type="containsBlanks" dxfId="175" priority="189">
      <formula>LEN(TRIM(I103))=0</formula>
    </cfRule>
  </conditionalFormatting>
  <conditionalFormatting sqref="I104">
    <cfRule type="cellIs" dxfId="174" priority="176" stopIfTrue="1" operator="lessThan">
      <formula>19.999</formula>
    </cfRule>
    <cfRule type="cellIs" dxfId="173" priority="177" stopIfTrue="1" operator="lessThan">
      <formula>39.999</formula>
    </cfRule>
    <cfRule type="cellIs" dxfId="172" priority="178" stopIfTrue="1" operator="lessThan">
      <formula>59.999</formula>
    </cfRule>
    <cfRule type="cellIs" dxfId="171" priority="179" stopIfTrue="1" operator="lessThan">
      <formula>79.999</formula>
    </cfRule>
    <cfRule type="cellIs" dxfId="170" priority="180" stopIfTrue="1" operator="lessThan">
      <formula>89.999</formula>
    </cfRule>
    <cfRule type="cellIs" dxfId="169" priority="181" stopIfTrue="1" operator="between">
      <formula>90</formula>
      <formula>100</formula>
    </cfRule>
    <cfRule type="containsBlanks" dxfId="168" priority="182">
      <formula>LEN(TRIM(I104))=0</formula>
    </cfRule>
  </conditionalFormatting>
  <conditionalFormatting sqref="I105:I106">
    <cfRule type="cellIs" dxfId="167" priority="169" stopIfTrue="1" operator="lessThan">
      <formula>19.999</formula>
    </cfRule>
    <cfRule type="cellIs" dxfId="166" priority="170" stopIfTrue="1" operator="lessThan">
      <formula>39.999</formula>
    </cfRule>
    <cfRule type="cellIs" dxfId="165" priority="171" stopIfTrue="1" operator="lessThan">
      <formula>59.999</formula>
    </cfRule>
    <cfRule type="cellIs" dxfId="164" priority="172" stopIfTrue="1" operator="lessThan">
      <formula>79.999</formula>
    </cfRule>
    <cfRule type="cellIs" dxfId="163" priority="173" stopIfTrue="1" operator="lessThan">
      <formula>89.999</formula>
    </cfRule>
    <cfRule type="cellIs" dxfId="162" priority="174" stopIfTrue="1" operator="between">
      <formula>90</formula>
      <formula>100</formula>
    </cfRule>
    <cfRule type="containsBlanks" dxfId="161" priority="175">
      <formula>LEN(TRIM(I105))=0</formula>
    </cfRule>
  </conditionalFormatting>
  <conditionalFormatting sqref="I107">
    <cfRule type="cellIs" dxfId="160" priority="162" stopIfTrue="1" operator="lessThan">
      <formula>19.999</formula>
    </cfRule>
    <cfRule type="cellIs" dxfId="159" priority="163" stopIfTrue="1" operator="lessThan">
      <formula>39.999</formula>
    </cfRule>
    <cfRule type="cellIs" dxfId="158" priority="164" stopIfTrue="1" operator="lessThan">
      <formula>59.999</formula>
    </cfRule>
    <cfRule type="cellIs" dxfId="157" priority="165" stopIfTrue="1" operator="lessThan">
      <formula>79.999</formula>
    </cfRule>
    <cfRule type="cellIs" dxfId="156" priority="166" stopIfTrue="1" operator="lessThan">
      <formula>89.999</formula>
    </cfRule>
    <cfRule type="cellIs" dxfId="155" priority="167" stopIfTrue="1" operator="between">
      <formula>90</formula>
      <formula>100</formula>
    </cfRule>
    <cfRule type="containsBlanks" dxfId="154" priority="168">
      <formula>LEN(TRIM(I107))=0</formula>
    </cfRule>
  </conditionalFormatting>
  <conditionalFormatting sqref="I108">
    <cfRule type="cellIs" dxfId="153" priority="155" stopIfTrue="1" operator="lessThan">
      <formula>19.999</formula>
    </cfRule>
    <cfRule type="cellIs" dxfId="152" priority="156" stopIfTrue="1" operator="lessThan">
      <formula>39.999</formula>
    </cfRule>
    <cfRule type="cellIs" dxfId="151" priority="157" stopIfTrue="1" operator="lessThan">
      <formula>59.999</formula>
    </cfRule>
    <cfRule type="cellIs" dxfId="150" priority="158" stopIfTrue="1" operator="lessThan">
      <formula>79.999</formula>
    </cfRule>
    <cfRule type="cellIs" dxfId="149" priority="159" stopIfTrue="1" operator="lessThan">
      <formula>89.999</formula>
    </cfRule>
    <cfRule type="cellIs" dxfId="148" priority="160" stopIfTrue="1" operator="between">
      <formula>90</formula>
      <formula>100</formula>
    </cfRule>
    <cfRule type="containsBlanks" dxfId="147" priority="161">
      <formula>LEN(TRIM(I108))=0</formula>
    </cfRule>
  </conditionalFormatting>
  <conditionalFormatting sqref="I110">
    <cfRule type="cellIs" dxfId="146" priority="148" stopIfTrue="1" operator="lessThan">
      <formula>19.999</formula>
    </cfRule>
    <cfRule type="cellIs" dxfId="145" priority="149" stopIfTrue="1" operator="lessThan">
      <formula>39.999</formula>
    </cfRule>
    <cfRule type="cellIs" dxfId="144" priority="150" stopIfTrue="1" operator="lessThan">
      <formula>59.999</formula>
    </cfRule>
    <cfRule type="cellIs" dxfId="143" priority="151" stopIfTrue="1" operator="lessThan">
      <formula>79.999</formula>
    </cfRule>
    <cfRule type="cellIs" dxfId="142" priority="152" stopIfTrue="1" operator="lessThan">
      <formula>89.999</formula>
    </cfRule>
    <cfRule type="cellIs" dxfId="141" priority="153" stopIfTrue="1" operator="between">
      <formula>90</formula>
      <formula>100</formula>
    </cfRule>
    <cfRule type="containsBlanks" dxfId="140" priority="154">
      <formula>LEN(TRIM(I110))=0</formula>
    </cfRule>
  </conditionalFormatting>
  <conditionalFormatting sqref="I111">
    <cfRule type="cellIs" dxfId="139" priority="141" stopIfTrue="1" operator="lessThan">
      <formula>19.999</formula>
    </cfRule>
    <cfRule type="cellIs" dxfId="138" priority="142" stopIfTrue="1" operator="lessThan">
      <formula>39.999</formula>
    </cfRule>
    <cfRule type="cellIs" dxfId="137" priority="143" stopIfTrue="1" operator="lessThan">
      <formula>59.999</formula>
    </cfRule>
    <cfRule type="cellIs" dxfId="136" priority="144" stopIfTrue="1" operator="lessThan">
      <formula>79.999</formula>
    </cfRule>
    <cfRule type="cellIs" dxfId="135" priority="145" stopIfTrue="1" operator="lessThan">
      <formula>89.999</formula>
    </cfRule>
    <cfRule type="cellIs" dxfId="134" priority="146" stopIfTrue="1" operator="between">
      <formula>90</formula>
      <formula>100</formula>
    </cfRule>
    <cfRule type="containsBlanks" dxfId="133" priority="147">
      <formula>LEN(TRIM(I111))=0</formula>
    </cfRule>
  </conditionalFormatting>
  <conditionalFormatting sqref="I112">
    <cfRule type="cellIs" dxfId="132" priority="134" stopIfTrue="1" operator="lessThan">
      <formula>19.999</formula>
    </cfRule>
    <cfRule type="cellIs" dxfId="131" priority="135" stopIfTrue="1" operator="lessThan">
      <formula>39.999</formula>
    </cfRule>
    <cfRule type="cellIs" dxfId="130" priority="136" stopIfTrue="1" operator="lessThan">
      <formula>59.999</formula>
    </cfRule>
    <cfRule type="cellIs" dxfId="129" priority="137" stopIfTrue="1" operator="lessThan">
      <formula>79.999</formula>
    </cfRule>
    <cfRule type="cellIs" dxfId="128" priority="138" stopIfTrue="1" operator="lessThan">
      <formula>89.999</formula>
    </cfRule>
    <cfRule type="cellIs" dxfId="127" priority="139" stopIfTrue="1" operator="between">
      <formula>90</formula>
      <formula>100</formula>
    </cfRule>
    <cfRule type="containsBlanks" dxfId="126" priority="140">
      <formula>LEN(TRIM(I112))=0</formula>
    </cfRule>
  </conditionalFormatting>
  <conditionalFormatting sqref="I113">
    <cfRule type="cellIs" dxfId="125" priority="127" stopIfTrue="1" operator="lessThan">
      <formula>19.999</formula>
    </cfRule>
    <cfRule type="cellIs" dxfId="124" priority="128" stopIfTrue="1" operator="lessThan">
      <formula>39.999</formula>
    </cfRule>
    <cfRule type="cellIs" dxfId="123" priority="129" stopIfTrue="1" operator="lessThan">
      <formula>59.999</formula>
    </cfRule>
    <cfRule type="cellIs" dxfId="122" priority="130" stopIfTrue="1" operator="lessThan">
      <formula>79.999</formula>
    </cfRule>
    <cfRule type="cellIs" dxfId="121" priority="131" stopIfTrue="1" operator="lessThan">
      <formula>89.999</formula>
    </cfRule>
    <cfRule type="cellIs" dxfId="120" priority="132" stopIfTrue="1" operator="between">
      <formula>90</formula>
      <formula>100</formula>
    </cfRule>
    <cfRule type="containsBlanks" dxfId="119" priority="133">
      <formula>LEN(TRIM(I113))=0</formula>
    </cfRule>
  </conditionalFormatting>
  <conditionalFormatting sqref="I117">
    <cfRule type="cellIs" dxfId="118" priority="120" stopIfTrue="1" operator="lessThan">
      <formula>19.999</formula>
    </cfRule>
    <cfRule type="cellIs" dxfId="117" priority="121" stopIfTrue="1" operator="lessThan">
      <formula>39.999</formula>
    </cfRule>
    <cfRule type="cellIs" dxfId="116" priority="122" stopIfTrue="1" operator="lessThan">
      <formula>59.999</formula>
    </cfRule>
    <cfRule type="cellIs" dxfId="115" priority="123" stopIfTrue="1" operator="lessThan">
      <formula>79.999</formula>
    </cfRule>
    <cfRule type="cellIs" dxfId="114" priority="124" stopIfTrue="1" operator="lessThan">
      <formula>89.999</formula>
    </cfRule>
    <cfRule type="cellIs" dxfId="113" priority="125" stopIfTrue="1" operator="between">
      <formula>90</formula>
      <formula>100</formula>
    </cfRule>
    <cfRule type="containsBlanks" dxfId="112" priority="126">
      <formula>LEN(TRIM(I117))=0</formula>
    </cfRule>
  </conditionalFormatting>
  <conditionalFormatting sqref="I118">
    <cfRule type="cellIs" dxfId="111" priority="113" stopIfTrue="1" operator="lessThan">
      <formula>19.999</formula>
    </cfRule>
    <cfRule type="cellIs" dxfId="110" priority="114" stopIfTrue="1" operator="lessThan">
      <formula>39.999</formula>
    </cfRule>
    <cfRule type="cellIs" dxfId="109" priority="115" stopIfTrue="1" operator="lessThan">
      <formula>59.999</formula>
    </cfRule>
    <cfRule type="cellIs" dxfId="108" priority="116" stopIfTrue="1" operator="lessThan">
      <formula>79.999</formula>
    </cfRule>
    <cfRule type="cellIs" dxfId="107" priority="117" stopIfTrue="1" operator="lessThan">
      <formula>89.999</formula>
    </cfRule>
    <cfRule type="cellIs" dxfId="106" priority="118" stopIfTrue="1" operator="between">
      <formula>90</formula>
      <formula>100</formula>
    </cfRule>
    <cfRule type="containsBlanks" dxfId="105" priority="119">
      <formula>LEN(TRIM(I118))=0</formula>
    </cfRule>
  </conditionalFormatting>
  <conditionalFormatting sqref="I119">
    <cfRule type="cellIs" dxfId="104" priority="106" stopIfTrue="1" operator="lessThan">
      <formula>19.999</formula>
    </cfRule>
    <cfRule type="cellIs" dxfId="103" priority="107" stopIfTrue="1" operator="lessThan">
      <formula>39.999</formula>
    </cfRule>
    <cfRule type="cellIs" dxfId="102" priority="108" stopIfTrue="1" operator="lessThan">
      <formula>59.999</formula>
    </cfRule>
    <cfRule type="cellIs" dxfId="101" priority="109" stopIfTrue="1" operator="lessThan">
      <formula>79.999</formula>
    </cfRule>
    <cfRule type="cellIs" dxfId="100" priority="110" stopIfTrue="1" operator="lessThan">
      <formula>89.999</formula>
    </cfRule>
    <cfRule type="cellIs" dxfId="99" priority="111" stopIfTrue="1" operator="between">
      <formula>90</formula>
      <formula>100</formula>
    </cfRule>
    <cfRule type="containsBlanks" dxfId="98" priority="112">
      <formula>LEN(TRIM(I119))=0</formula>
    </cfRule>
  </conditionalFormatting>
  <conditionalFormatting sqref="I120">
    <cfRule type="cellIs" dxfId="97" priority="99" stopIfTrue="1" operator="lessThan">
      <formula>19.999</formula>
    </cfRule>
    <cfRule type="cellIs" dxfId="96" priority="100" stopIfTrue="1" operator="lessThan">
      <formula>39.999</formula>
    </cfRule>
    <cfRule type="cellIs" dxfId="95" priority="101" stopIfTrue="1" operator="lessThan">
      <formula>59.999</formula>
    </cfRule>
    <cfRule type="cellIs" dxfId="94" priority="102" stopIfTrue="1" operator="lessThan">
      <formula>79.999</formula>
    </cfRule>
    <cfRule type="cellIs" dxfId="93" priority="103" stopIfTrue="1" operator="lessThan">
      <formula>89.999</formula>
    </cfRule>
    <cfRule type="cellIs" dxfId="92" priority="104" stopIfTrue="1" operator="between">
      <formula>90</formula>
      <formula>100</formula>
    </cfRule>
    <cfRule type="containsBlanks" dxfId="91" priority="105">
      <formula>LEN(TRIM(I120))=0</formula>
    </cfRule>
  </conditionalFormatting>
  <conditionalFormatting sqref="I121">
    <cfRule type="cellIs" dxfId="90" priority="92" stopIfTrue="1" operator="lessThan">
      <formula>19.999</formula>
    </cfRule>
    <cfRule type="cellIs" dxfId="89" priority="93" stopIfTrue="1" operator="lessThan">
      <formula>39.999</formula>
    </cfRule>
    <cfRule type="cellIs" dxfId="88" priority="94" stopIfTrue="1" operator="lessThan">
      <formula>59.999</formula>
    </cfRule>
    <cfRule type="cellIs" dxfId="87" priority="95" stopIfTrue="1" operator="lessThan">
      <formula>79.999</formula>
    </cfRule>
    <cfRule type="cellIs" dxfId="86" priority="96" stopIfTrue="1" operator="lessThan">
      <formula>89.999</formula>
    </cfRule>
    <cfRule type="cellIs" dxfId="85" priority="97" stopIfTrue="1" operator="between">
      <formula>90</formula>
      <formula>100</formula>
    </cfRule>
    <cfRule type="containsBlanks" dxfId="84" priority="98">
      <formula>LEN(TRIM(I121))=0</formula>
    </cfRule>
  </conditionalFormatting>
  <conditionalFormatting sqref="I122">
    <cfRule type="cellIs" dxfId="83" priority="85" stopIfTrue="1" operator="lessThan">
      <formula>19.999</formula>
    </cfRule>
    <cfRule type="cellIs" dxfId="82" priority="86" stopIfTrue="1" operator="lessThan">
      <formula>39.999</formula>
    </cfRule>
    <cfRule type="cellIs" dxfId="81" priority="87" stopIfTrue="1" operator="lessThan">
      <formula>59.999</formula>
    </cfRule>
    <cfRule type="cellIs" dxfId="80" priority="88" stopIfTrue="1" operator="lessThan">
      <formula>79.999</formula>
    </cfRule>
    <cfRule type="cellIs" dxfId="79" priority="89" stopIfTrue="1" operator="lessThan">
      <formula>89.999</formula>
    </cfRule>
    <cfRule type="cellIs" dxfId="78" priority="90" stopIfTrue="1" operator="between">
      <formula>90</formula>
      <formula>100</formula>
    </cfRule>
    <cfRule type="containsBlanks" dxfId="77" priority="91">
      <formula>LEN(TRIM(I122))=0</formula>
    </cfRule>
  </conditionalFormatting>
  <conditionalFormatting sqref="I123">
    <cfRule type="cellIs" dxfId="76" priority="78" stopIfTrue="1" operator="lessThan">
      <formula>19.999</formula>
    </cfRule>
    <cfRule type="cellIs" dxfId="75" priority="79" stopIfTrue="1" operator="lessThan">
      <formula>39.999</formula>
    </cfRule>
    <cfRule type="cellIs" dxfId="74" priority="80" stopIfTrue="1" operator="lessThan">
      <formula>59.999</formula>
    </cfRule>
    <cfRule type="cellIs" dxfId="73" priority="81" stopIfTrue="1" operator="lessThan">
      <formula>79.999</formula>
    </cfRule>
    <cfRule type="cellIs" dxfId="72" priority="82" stopIfTrue="1" operator="lessThan">
      <formula>89.999</formula>
    </cfRule>
    <cfRule type="cellIs" dxfId="71" priority="83" stopIfTrue="1" operator="between">
      <formula>90</formula>
      <formula>100</formula>
    </cfRule>
    <cfRule type="containsBlanks" dxfId="70" priority="84">
      <formula>LEN(TRIM(I123))=0</formula>
    </cfRule>
  </conditionalFormatting>
  <conditionalFormatting sqref="I124">
    <cfRule type="cellIs" dxfId="69" priority="71" stopIfTrue="1" operator="lessThan">
      <formula>19.999</formula>
    </cfRule>
    <cfRule type="cellIs" dxfId="68" priority="72" stopIfTrue="1" operator="lessThan">
      <formula>39.999</formula>
    </cfRule>
    <cfRule type="cellIs" dxfId="67" priority="73" stopIfTrue="1" operator="lessThan">
      <formula>59.999</formula>
    </cfRule>
    <cfRule type="cellIs" dxfId="66" priority="74" stopIfTrue="1" operator="lessThan">
      <formula>79.999</formula>
    </cfRule>
    <cfRule type="cellIs" dxfId="65" priority="75" stopIfTrue="1" operator="lessThan">
      <formula>89.999</formula>
    </cfRule>
    <cfRule type="cellIs" dxfId="64" priority="76" stopIfTrue="1" operator="between">
      <formula>90</formula>
      <formula>100</formula>
    </cfRule>
    <cfRule type="containsBlanks" dxfId="63" priority="77">
      <formula>LEN(TRIM(I124))=0</formula>
    </cfRule>
  </conditionalFormatting>
  <conditionalFormatting sqref="I125">
    <cfRule type="cellIs" dxfId="62" priority="64" stopIfTrue="1" operator="lessThan">
      <formula>19.999</formula>
    </cfRule>
    <cfRule type="cellIs" dxfId="61" priority="65" stopIfTrue="1" operator="lessThan">
      <formula>39.999</formula>
    </cfRule>
    <cfRule type="cellIs" dxfId="60" priority="66" stopIfTrue="1" operator="lessThan">
      <formula>59.999</formula>
    </cfRule>
    <cfRule type="cellIs" dxfId="59" priority="67" stopIfTrue="1" operator="lessThan">
      <formula>79.999</formula>
    </cfRule>
    <cfRule type="cellIs" dxfId="58" priority="68" stopIfTrue="1" operator="lessThan">
      <formula>89.999</formula>
    </cfRule>
    <cfRule type="cellIs" dxfId="57" priority="69" stopIfTrue="1" operator="between">
      <formula>90</formula>
      <formula>100</formula>
    </cfRule>
    <cfRule type="containsBlanks" dxfId="56" priority="70">
      <formula>LEN(TRIM(I125))=0</formula>
    </cfRule>
  </conditionalFormatting>
  <conditionalFormatting sqref="I126">
    <cfRule type="cellIs" dxfId="55" priority="57" stopIfTrue="1" operator="lessThan">
      <formula>19.999</formula>
    </cfRule>
    <cfRule type="cellIs" dxfId="54" priority="58" stopIfTrue="1" operator="lessThan">
      <formula>39.999</formula>
    </cfRule>
    <cfRule type="cellIs" dxfId="53" priority="59" stopIfTrue="1" operator="lessThan">
      <formula>59.999</formula>
    </cfRule>
    <cfRule type="cellIs" dxfId="52" priority="60" stopIfTrue="1" operator="lessThan">
      <formula>79.999</formula>
    </cfRule>
    <cfRule type="cellIs" dxfId="51" priority="61" stopIfTrue="1" operator="lessThan">
      <formula>89.999</formula>
    </cfRule>
    <cfRule type="cellIs" dxfId="50" priority="62" stopIfTrue="1" operator="between">
      <formula>90</formula>
      <formula>100</formula>
    </cfRule>
    <cfRule type="containsBlanks" dxfId="49" priority="63">
      <formula>LEN(TRIM(I126))=0</formula>
    </cfRule>
  </conditionalFormatting>
  <conditionalFormatting sqref="I128">
    <cfRule type="cellIs" dxfId="48" priority="50" stopIfTrue="1" operator="lessThan">
      <formula>19.999</formula>
    </cfRule>
    <cfRule type="cellIs" dxfId="47" priority="51" stopIfTrue="1" operator="lessThan">
      <formula>39.999</formula>
    </cfRule>
    <cfRule type="cellIs" dxfId="46" priority="52" stopIfTrue="1" operator="lessThan">
      <formula>59.999</formula>
    </cfRule>
    <cfRule type="cellIs" dxfId="45" priority="53" stopIfTrue="1" operator="lessThan">
      <formula>79.999</formula>
    </cfRule>
    <cfRule type="cellIs" dxfId="44" priority="54" stopIfTrue="1" operator="lessThan">
      <formula>89.999</formula>
    </cfRule>
    <cfRule type="cellIs" dxfId="43" priority="55" stopIfTrue="1" operator="between">
      <formula>90</formula>
      <formula>100</formula>
    </cfRule>
    <cfRule type="containsBlanks" dxfId="42" priority="56">
      <formula>LEN(TRIM(I128))=0</formula>
    </cfRule>
  </conditionalFormatting>
  <conditionalFormatting sqref="I129">
    <cfRule type="cellIs" dxfId="41" priority="43" stopIfTrue="1" operator="lessThan">
      <formula>19.999</formula>
    </cfRule>
    <cfRule type="cellIs" dxfId="40" priority="44" stopIfTrue="1" operator="lessThan">
      <formula>39.999</formula>
    </cfRule>
    <cfRule type="cellIs" dxfId="39" priority="45" stopIfTrue="1" operator="lessThan">
      <formula>59.999</formula>
    </cfRule>
    <cfRule type="cellIs" dxfId="38" priority="46" stopIfTrue="1" operator="lessThan">
      <formula>79.999</formula>
    </cfRule>
    <cfRule type="cellIs" dxfId="37" priority="47" stopIfTrue="1" operator="lessThan">
      <formula>89.999</formula>
    </cfRule>
    <cfRule type="cellIs" dxfId="36" priority="48" stopIfTrue="1" operator="between">
      <formula>90</formula>
      <formula>100</formula>
    </cfRule>
    <cfRule type="containsBlanks" dxfId="35" priority="49">
      <formula>LEN(TRIM(I129))=0</formula>
    </cfRule>
  </conditionalFormatting>
  <conditionalFormatting sqref="I130">
    <cfRule type="cellIs" dxfId="34" priority="36" stopIfTrue="1" operator="lessThan">
      <formula>19.999</formula>
    </cfRule>
    <cfRule type="cellIs" dxfId="33" priority="37" stopIfTrue="1" operator="lessThan">
      <formula>39.999</formula>
    </cfRule>
    <cfRule type="cellIs" dxfId="32" priority="38" stopIfTrue="1" operator="lessThan">
      <formula>59.999</formula>
    </cfRule>
    <cfRule type="cellIs" dxfId="31" priority="39" stopIfTrue="1" operator="lessThan">
      <formula>79.999</formula>
    </cfRule>
    <cfRule type="cellIs" dxfId="30" priority="40" stopIfTrue="1" operator="lessThan">
      <formula>89.999</formula>
    </cfRule>
    <cfRule type="cellIs" dxfId="29" priority="41" stopIfTrue="1" operator="between">
      <formula>90</formula>
      <formula>100</formula>
    </cfRule>
    <cfRule type="containsBlanks" dxfId="28" priority="42">
      <formula>LEN(TRIM(I130))=0</formula>
    </cfRule>
  </conditionalFormatting>
  <conditionalFormatting sqref="I131">
    <cfRule type="cellIs" dxfId="27" priority="29" stopIfTrue="1" operator="lessThan">
      <formula>19.999</formula>
    </cfRule>
    <cfRule type="cellIs" dxfId="26" priority="30" stopIfTrue="1" operator="lessThan">
      <formula>39.999</formula>
    </cfRule>
    <cfRule type="cellIs" dxfId="25" priority="31" stopIfTrue="1" operator="lessThan">
      <formula>59.999</formula>
    </cfRule>
    <cfRule type="cellIs" dxfId="24" priority="32" stopIfTrue="1" operator="lessThan">
      <formula>79.999</formula>
    </cfRule>
    <cfRule type="cellIs" dxfId="23" priority="33" stopIfTrue="1" operator="lessThan">
      <formula>89.999</formula>
    </cfRule>
    <cfRule type="cellIs" dxfId="22" priority="34" stopIfTrue="1" operator="between">
      <formula>90</formula>
      <formula>100</formula>
    </cfRule>
    <cfRule type="containsBlanks" dxfId="21" priority="35">
      <formula>LEN(TRIM(I131))=0</formula>
    </cfRule>
  </conditionalFormatting>
  <conditionalFormatting sqref="I132">
    <cfRule type="cellIs" dxfId="20" priority="22" stopIfTrue="1" operator="lessThan">
      <formula>19.999</formula>
    </cfRule>
    <cfRule type="cellIs" dxfId="19" priority="23" stopIfTrue="1" operator="lessThan">
      <formula>39.999</formula>
    </cfRule>
    <cfRule type="cellIs" dxfId="18" priority="24" stopIfTrue="1" operator="lessThan">
      <formula>59.999</formula>
    </cfRule>
    <cfRule type="cellIs" dxfId="17" priority="25" stopIfTrue="1" operator="lessThan">
      <formula>79.999</formula>
    </cfRule>
    <cfRule type="cellIs" dxfId="16" priority="26" stopIfTrue="1" operator="lessThan">
      <formula>89.999</formula>
    </cfRule>
    <cfRule type="cellIs" dxfId="15" priority="27" stopIfTrue="1" operator="between">
      <formula>90</formula>
      <formula>100</formula>
    </cfRule>
    <cfRule type="containsBlanks" dxfId="14" priority="28">
      <formula>LEN(TRIM(I132))=0</formula>
    </cfRule>
  </conditionalFormatting>
  <conditionalFormatting sqref="I98">
    <cfRule type="cellIs" dxfId="13" priority="15" stopIfTrue="1" operator="lessThan">
      <formula>19.999</formula>
    </cfRule>
    <cfRule type="cellIs" dxfId="12" priority="16" stopIfTrue="1" operator="lessThan">
      <formula>39.999</formula>
    </cfRule>
    <cfRule type="cellIs" dxfId="11" priority="17" stopIfTrue="1" operator="lessThan">
      <formula>59.999</formula>
    </cfRule>
    <cfRule type="cellIs" dxfId="10" priority="18" stopIfTrue="1" operator="lessThan">
      <formula>79.999</formula>
    </cfRule>
    <cfRule type="cellIs" dxfId="9" priority="19" stopIfTrue="1" operator="lessThan">
      <formula>89.999</formula>
    </cfRule>
    <cfRule type="cellIs" dxfId="8" priority="20" stopIfTrue="1" operator="between">
      <formula>90</formula>
      <formula>100</formula>
    </cfRule>
    <cfRule type="containsBlanks" dxfId="7" priority="21">
      <formula>LEN(TRIM(I98))=0</formula>
    </cfRule>
  </conditionalFormatting>
  <conditionalFormatting sqref="I114">
    <cfRule type="cellIs" dxfId="6" priority="8" stopIfTrue="1" operator="lessThan">
      <formula>19.999</formula>
    </cfRule>
    <cfRule type="cellIs" dxfId="5" priority="9" stopIfTrue="1" operator="lessThan">
      <formula>39.999</formula>
    </cfRule>
    <cfRule type="cellIs" dxfId="4" priority="10" stopIfTrue="1" operator="lessThan">
      <formula>59.999</formula>
    </cfRule>
    <cfRule type="cellIs" dxfId="3" priority="11" stopIfTrue="1" operator="lessThan">
      <formula>79.999</formula>
    </cfRule>
    <cfRule type="cellIs" dxfId="2" priority="12" stopIfTrue="1" operator="lessThan">
      <formula>89.999</formula>
    </cfRule>
    <cfRule type="cellIs" dxfId="1" priority="13" stopIfTrue="1" operator="between">
      <formula>90</formula>
      <formula>100</formula>
    </cfRule>
    <cfRule type="containsBlanks" dxfId="0" priority="14">
      <formula>LEN(TRIM(I114))=0</formula>
    </cfRule>
  </conditionalFormatting>
  <pageMargins left="0.7" right="0.7" top="0.75" bottom="0.75" header="0.3" footer="0.3"/>
  <pageSetup paperSize="9" scale="43" orientation="portrait" r:id="rId1"/>
  <rowBreaks count="2" manualBreakCount="2">
    <brk id="58" max="9" man="1"/>
    <brk id="110" max="9" man="1"/>
  </rowBreaks>
  <ignoredErrors>
    <ignoredError sqref="E19:G19 E27:G27 E2:G2 G7:G8 G11:G12 G15:G16 C2 B27:C27 B19:C19"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88555558946501"/>
  </sheetPr>
  <dimension ref="B2:D140"/>
  <sheetViews>
    <sheetView showGridLines="0" showRowColHeaders="0" zoomScale="70" zoomScaleNormal="70" workbookViewId="0">
      <selection activeCell="C8" sqref="C8:D8"/>
    </sheetView>
  </sheetViews>
  <sheetFormatPr defaultRowHeight="15" x14ac:dyDescent="0.25"/>
  <cols>
    <col min="1" max="1" width="9.140625" style="180"/>
    <col min="2" max="2" width="79.42578125" style="180" customWidth="1"/>
    <col min="3" max="3" width="69.5703125" style="180" customWidth="1"/>
    <col min="4" max="4" width="9.140625" style="180" customWidth="1"/>
    <col min="5" max="16384" width="9.140625" style="180"/>
  </cols>
  <sheetData>
    <row r="2" spans="2:4" ht="23.25" x14ac:dyDescent="0.35">
      <c r="B2" s="425" t="s">
        <v>781</v>
      </c>
      <c r="C2" s="425"/>
      <c r="D2" s="425"/>
    </row>
    <row r="4" spans="2:4" x14ac:dyDescent="0.25">
      <c r="B4" s="427" t="s">
        <v>782</v>
      </c>
      <c r="C4" s="427"/>
      <c r="D4" s="427"/>
    </row>
    <row r="5" spans="2:4" x14ac:dyDescent="0.25">
      <c r="B5" s="309" t="s">
        <v>783</v>
      </c>
      <c r="C5" s="428" t="s">
        <v>784</v>
      </c>
      <c r="D5" s="428"/>
    </row>
    <row r="6" spans="2:4" ht="30" x14ac:dyDescent="0.25">
      <c r="B6" s="310" t="s">
        <v>785</v>
      </c>
      <c r="C6" s="429"/>
      <c r="D6" s="429"/>
    </row>
    <row r="7" spans="2:4" ht="30" x14ac:dyDescent="0.25">
      <c r="B7" s="310" t="s">
        <v>786</v>
      </c>
      <c r="C7" s="429"/>
      <c r="D7" s="429"/>
    </row>
    <row r="8" spans="2:4" ht="45.75" customHeight="1" x14ac:dyDescent="0.25">
      <c r="B8" s="426" t="s">
        <v>787</v>
      </c>
      <c r="C8" s="429" t="s">
        <v>788</v>
      </c>
      <c r="D8" s="429"/>
    </row>
    <row r="9" spans="2:4" x14ac:dyDescent="0.25">
      <c r="B9" s="426"/>
      <c r="C9" s="429" t="s">
        <v>789</v>
      </c>
      <c r="D9" s="429"/>
    </row>
    <row r="10" spans="2:4" ht="55.5" customHeight="1" x14ac:dyDescent="0.25">
      <c r="B10" s="426"/>
      <c r="C10" s="429" t="s">
        <v>790</v>
      </c>
      <c r="D10" s="429"/>
    </row>
    <row r="11" spans="2:4" ht="45" x14ac:dyDescent="0.25">
      <c r="B11" s="310" t="s">
        <v>791</v>
      </c>
      <c r="C11" s="429" t="s">
        <v>792</v>
      </c>
      <c r="D11" s="429"/>
    </row>
    <row r="12" spans="2:4" ht="19.5" customHeight="1" x14ac:dyDescent="0.25">
      <c r="B12" s="426" t="s">
        <v>793</v>
      </c>
      <c r="C12" s="429" t="s">
        <v>794</v>
      </c>
      <c r="D12" s="429"/>
    </row>
    <row r="13" spans="2:4" ht="30.75" customHeight="1" x14ac:dyDescent="0.25">
      <c r="B13" s="426"/>
      <c r="C13" s="429" t="s">
        <v>795</v>
      </c>
      <c r="D13" s="429"/>
    </row>
    <row r="14" spans="2:4" ht="30.75" customHeight="1" x14ac:dyDescent="0.25">
      <c r="B14" s="426"/>
      <c r="C14" s="429" t="s">
        <v>796</v>
      </c>
      <c r="D14" s="429"/>
    </row>
    <row r="15" spans="2:4" ht="30" x14ac:dyDescent="0.25">
      <c r="B15" s="310" t="s">
        <v>797</v>
      </c>
      <c r="C15" s="429" t="s">
        <v>798</v>
      </c>
      <c r="D15" s="429"/>
    </row>
    <row r="16" spans="2:4" ht="50.25" customHeight="1" x14ac:dyDescent="0.25">
      <c r="B16" s="310" t="s">
        <v>799</v>
      </c>
      <c r="C16" s="429" t="s">
        <v>800</v>
      </c>
      <c r="D16" s="429"/>
    </row>
    <row r="17" spans="2:4" ht="28.5" customHeight="1" x14ac:dyDescent="0.25">
      <c r="B17" s="310"/>
      <c r="C17" s="429" t="s">
        <v>801</v>
      </c>
      <c r="D17" s="429"/>
    </row>
    <row r="18" spans="2:4" ht="29.25" customHeight="1" x14ac:dyDescent="0.25">
      <c r="B18" s="310"/>
      <c r="C18" s="429" t="s">
        <v>802</v>
      </c>
      <c r="D18" s="429"/>
    </row>
    <row r="19" spans="2:4" ht="46.5" customHeight="1" x14ac:dyDescent="0.25">
      <c r="B19" s="310"/>
      <c r="C19" s="429" t="s">
        <v>803</v>
      </c>
      <c r="D19" s="429"/>
    </row>
    <row r="20" spans="2:4" ht="28.5" customHeight="1" x14ac:dyDescent="0.25">
      <c r="B20" s="426" t="s">
        <v>804</v>
      </c>
      <c r="C20" s="429" t="s">
        <v>805</v>
      </c>
      <c r="D20" s="429"/>
    </row>
    <row r="21" spans="2:4" ht="32.25" customHeight="1" x14ac:dyDescent="0.25">
      <c r="B21" s="426"/>
      <c r="C21" s="429" t="s">
        <v>806</v>
      </c>
      <c r="D21" s="429"/>
    </row>
    <row r="22" spans="2:4" ht="45" customHeight="1" x14ac:dyDescent="0.25">
      <c r="B22" s="426" t="s">
        <v>807</v>
      </c>
      <c r="C22" s="429" t="s">
        <v>808</v>
      </c>
      <c r="D22" s="429"/>
    </row>
    <row r="23" spans="2:4" ht="30.75" customHeight="1" x14ac:dyDescent="0.25">
      <c r="B23" s="426"/>
      <c r="C23" s="429" t="s">
        <v>809</v>
      </c>
      <c r="D23" s="429"/>
    </row>
    <row r="24" spans="2:4" x14ac:dyDescent="0.25">
      <c r="B24" s="310" t="s">
        <v>810</v>
      </c>
      <c r="C24" s="429"/>
      <c r="D24" s="429"/>
    </row>
    <row r="25" spans="2:4" x14ac:dyDescent="0.25">
      <c r="B25" s="310" t="s">
        <v>811</v>
      </c>
      <c r="C25" s="429"/>
      <c r="D25" s="429"/>
    </row>
    <row r="26" spans="2:4" ht="30" x14ac:dyDescent="0.25">
      <c r="B26" s="310" t="s">
        <v>812</v>
      </c>
      <c r="C26" s="429"/>
      <c r="D26" s="429"/>
    </row>
    <row r="27" spans="2:4" ht="30.75" customHeight="1" x14ac:dyDescent="0.25">
      <c r="B27" s="426" t="s">
        <v>813</v>
      </c>
      <c r="C27" s="429" t="s">
        <v>814</v>
      </c>
      <c r="D27" s="429"/>
    </row>
    <row r="28" spans="2:4" ht="23.25" customHeight="1" x14ac:dyDescent="0.25">
      <c r="B28" s="426"/>
      <c r="C28" s="429" t="s">
        <v>815</v>
      </c>
      <c r="D28" s="429"/>
    </row>
    <row r="29" spans="2:4" ht="34.5" customHeight="1" x14ac:dyDescent="0.25">
      <c r="B29" s="426"/>
      <c r="C29" s="429" t="s">
        <v>816</v>
      </c>
      <c r="D29" s="429"/>
    </row>
    <row r="30" spans="2:4" x14ac:dyDescent="0.25">
      <c r="B30" s="426"/>
      <c r="C30" s="429" t="s">
        <v>817</v>
      </c>
      <c r="D30" s="429"/>
    </row>
    <row r="31" spans="2:4" x14ac:dyDescent="0.25">
      <c r="B31" s="426"/>
      <c r="C31" s="429" t="s">
        <v>818</v>
      </c>
      <c r="D31" s="429"/>
    </row>
    <row r="32" spans="2:4" ht="30" customHeight="1" x14ac:dyDescent="0.25">
      <c r="B32" s="426"/>
      <c r="C32" s="429" t="s">
        <v>819</v>
      </c>
      <c r="D32" s="429"/>
    </row>
    <row r="33" spans="2:4" ht="30.75" customHeight="1" x14ac:dyDescent="0.25">
      <c r="B33" s="426"/>
      <c r="C33" s="429" t="s">
        <v>820</v>
      </c>
      <c r="D33" s="429"/>
    </row>
    <row r="34" spans="2:4" ht="29.25" customHeight="1" x14ac:dyDescent="0.25">
      <c r="B34" s="426"/>
      <c r="C34" s="429" t="s">
        <v>821</v>
      </c>
      <c r="D34" s="429"/>
    </row>
    <row r="35" spans="2:4" ht="32.25" customHeight="1" x14ac:dyDescent="0.25">
      <c r="B35" s="426"/>
      <c r="C35" s="429" t="s">
        <v>822</v>
      </c>
      <c r="D35" s="429"/>
    </row>
    <row r="36" spans="2:4" x14ac:dyDescent="0.25">
      <c r="B36" s="430" t="s">
        <v>823</v>
      </c>
      <c r="C36" s="430"/>
      <c r="D36" s="430"/>
    </row>
    <row r="37" spans="2:4" x14ac:dyDescent="0.25">
      <c r="B37" s="311" t="s">
        <v>824</v>
      </c>
      <c r="C37" s="428" t="s">
        <v>825</v>
      </c>
      <c r="D37" s="428"/>
    </row>
    <row r="38" spans="2:4" ht="30" x14ac:dyDescent="0.25">
      <c r="B38" s="310" t="s">
        <v>826</v>
      </c>
      <c r="C38" s="429"/>
      <c r="D38" s="429"/>
    </row>
    <row r="39" spans="2:4" ht="52.5" customHeight="1" x14ac:dyDescent="0.25">
      <c r="B39" s="310" t="s">
        <v>827</v>
      </c>
      <c r="C39" s="429"/>
      <c r="D39" s="429"/>
    </row>
    <row r="40" spans="2:4" ht="30" x14ac:dyDescent="0.25">
      <c r="B40" s="310" t="s">
        <v>828</v>
      </c>
      <c r="C40" s="429"/>
      <c r="D40" s="429"/>
    </row>
    <row r="41" spans="2:4" ht="30" x14ac:dyDescent="0.25">
      <c r="B41" s="310" t="s">
        <v>829</v>
      </c>
      <c r="C41" s="429" t="s">
        <v>830</v>
      </c>
      <c r="D41" s="429"/>
    </row>
    <row r="42" spans="2:4" ht="33" customHeight="1" x14ac:dyDescent="0.25">
      <c r="B42" s="310" t="s">
        <v>831</v>
      </c>
      <c r="C42" s="429" t="s">
        <v>832</v>
      </c>
      <c r="D42" s="429"/>
    </row>
    <row r="43" spans="2:4" ht="50.25" customHeight="1" x14ac:dyDescent="0.25">
      <c r="B43" s="426" t="s">
        <v>833</v>
      </c>
      <c r="C43" s="429" t="s">
        <v>834</v>
      </c>
      <c r="D43" s="429"/>
    </row>
    <row r="44" spans="2:4" ht="48.75" customHeight="1" x14ac:dyDescent="0.25">
      <c r="B44" s="426"/>
      <c r="C44" s="429" t="s">
        <v>835</v>
      </c>
      <c r="D44" s="429"/>
    </row>
    <row r="45" spans="2:4" ht="28.5" customHeight="1" x14ac:dyDescent="0.25">
      <c r="B45" s="426"/>
      <c r="C45" s="429" t="s">
        <v>836</v>
      </c>
      <c r="D45" s="429"/>
    </row>
    <row r="46" spans="2:4" ht="30" x14ac:dyDescent="0.25">
      <c r="B46" s="310" t="s">
        <v>837</v>
      </c>
      <c r="C46" s="429"/>
      <c r="D46" s="429"/>
    </row>
    <row r="47" spans="2:4" ht="45" x14ac:dyDescent="0.25">
      <c r="B47" s="310" t="s">
        <v>838</v>
      </c>
      <c r="C47" s="429"/>
      <c r="D47" s="429"/>
    </row>
    <row r="48" spans="2:4" x14ac:dyDescent="0.25">
      <c r="B48" s="430" t="s">
        <v>839</v>
      </c>
      <c r="C48" s="430"/>
      <c r="D48" s="430"/>
    </row>
    <row r="49" spans="2:4" x14ac:dyDescent="0.25">
      <c r="B49" s="311" t="s">
        <v>840</v>
      </c>
      <c r="C49" s="428" t="s">
        <v>841</v>
      </c>
      <c r="D49" s="428"/>
    </row>
    <row r="50" spans="2:4" ht="33" customHeight="1" x14ac:dyDescent="0.25">
      <c r="B50" s="310" t="s">
        <v>842</v>
      </c>
      <c r="C50" s="429" t="s">
        <v>843</v>
      </c>
      <c r="D50" s="429"/>
    </row>
    <row r="51" spans="2:4" ht="39" customHeight="1" x14ac:dyDescent="0.25">
      <c r="B51" s="426" t="s">
        <v>844</v>
      </c>
      <c r="C51" s="429" t="s">
        <v>845</v>
      </c>
      <c r="D51" s="429"/>
    </row>
    <row r="52" spans="2:4" ht="25.5" customHeight="1" x14ac:dyDescent="0.25">
      <c r="B52" s="426"/>
      <c r="C52" s="429" t="s">
        <v>846</v>
      </c>
      <c r="D52" s="429"/>
    </row>
    <row r="53" spans="2:4" ht="29.25" customHeight="1" x14ac:dyDescent="0.25">
      <c r="B53" s="426"/>
      <c r="C53" s="429" t="s">
        <v>847</v>
      </c>
      <c r="D53" s="429"/>
    </row>
    <row r="54" spans="2:4" ht="39.75" customHeight="1" x14ac:dyDescent="0.25">
      <c r="B54" s="426"/>
      <c r="C54" s="429" t="s">
        <v>848</v>
      </c>
      <c r="D54" s="429"/>
    </row>
    <row r="55" spans="2:4" x14ac:dyDescent="0.25">
      <c r="B55" s="426"/>
      <c r="C55" s="429" t="s">
        <v>849</v>
      </c>
      <c r="D55" s="429"/>
    </row>
    <row r="56" spans="2:4" ht="29.25" customHeight="1" x14ac:dyDescent="0.25">
      <c r="B56" s="426"/>
      <c r="C56" s="429" t="s">
        <v>850</v>
      </c>
      <c r="D56" s="429"/>
    </row>
    <row r="57" spans="2:4" ht="33" customHeight="1" x14ac:dyDescent="0.25">
      <c r="B57" s="426"/>
      <c r="C57" s="429" t="s">
        <v>851</v>
      </c>
      <c r="D57" s="429"/>
    </row>
    <row r="58" spans="2:4" ht="30" customHeight="1" x14ac:dyDescent="0.25">
      <c r="B58" s="426"/>
      <c r="C58" s="429" t="s">
        <v>852</v>
      </c>
      <c r="D58" s="429"/>
    </row>
    <row r="59" spans="2:4" ht="32.25" customHeight="1" x14ac:dyDescent="0.25">
      <c r="B59" s="426"/>
      <c r="C59" s="429" t="s">
        <v>853</v>
      </c>
      <c r="D59" s="429"/>
    </row>
    <row r="60" spans="2:4" ht="30" x14ac:dyDescent="0.25">
      <c r="B60" s="310" t="s">
        <v>854</v>
      </c>
      <c r="C60" s="429"/>
      <c r="D60" s="429"/>
    </row>
    <row r="61" spans="2:4" x14ac:dyDescent="0.25">
      <c r="B61" s="310" t="s">
        <v>855</v>
      </c>
      <c r="C61" s="429"/>
      <c r="D61" s="429"/>
    </row>
    <row r="62" spans="2:4" ht="45" x14ac:dyDescent="0.25">
      <c r="B62" s="310" t="s">
        <v>856</v>
      </c>
      <c r="C62" s="429"/>
      <c r="D62" s="429"/>
    </row>
    <row r="63" spans="2:4" ht="32.25" customHeight="1" x14ac:dyDescent="0.25">
      <c r="B63" s="426" t="s">
        <v>857</v>
      </c>
      <c r="C63" s="429" t="s">
        <v>858</v>
      </c>
      <c r="D63" s="429"/>
    </row>
    <row r="64" spans="2:4" x14ac:dyDescent="0.25">
      <c r="B64" s="426"/>
      <c r="C64" s="429" t="s">
        <v>859</v>
      </c>
      <c r="D64" s="429"/>
    </row>
    <row r="65" spans="2:4" ht="31.5" customHeight="1" x14ac:dyDescent="0.25">
      <c r="B65" s="426"/>
      <c r="C65" s="429" t="s">
        <v>860</v>
      </c>
      <c r="D65" s="429"/>
    </row>
    <row r="66" spans="2:4" x14ac:dyDescent="0.25">
      <c r="B66" s="430" t="s">
        <v>861</v>
      </c>
      <c r="C66" s="430"/>
      <c r="D66" s="430"/>
    </row>
    <row r="67" spans="2:4" x14ac:dyDescent="0.25">
      <c r="B67" s="311" t="s">
        <v>862</v>
      </c>
      <c r="C67" s="428" t="s">
        <v>863</v>
      </c>
      <c r="D67" s="428"/>
    </row>
    <row r="68" spans="2:4" ht="30" x14ac:dyDescent="0.25">
      <c r="B68" s="310" t="s">
        <v>864</v>
      </c>
      <c r="C68" s="429"/>
      <c r="D68" s="429"/>
    </row>
    <row r="69" spans="2:4" ht="36.75" customHeight="1" x14ac:dyDescent="0.25">
      <c r="B69" s="426" t="s">
        <v>865</v>
      </c>
      <c r="C69" s="429" t="s">
        <v>866</v>
      </c>
      <c r="D69" s="429"/>
    </row>
    <row r="70" spans="2:4" ht="37.5" customHeight="1" x14ac:dyDescent="0.25">
      <c r="B70" s="426"/>
      <c r="C70" s="429" t="s">
        <v>867</v>
      </c>
      <c r="D70" s="429"/>
    </row>
    <row r="71" spans="2:4" ht="33.75" customHeight="1" x14ac:dyDescent="0.25">
      <c r="B71" s="426"/>
      <c r="C71" s="429" t="s">
        <v>868</v>
      </c>
      <c r="D71" s="429"/>
    </row>
    <row r="72" spans="2:4" ht="30.75" customHeight="1" x14ac:dyDescent="0.25">
      <c r="B72" s="426"/>
      <c r="C72" s="429" t="s">
        <v>869</v>
      </c>
      <c r="D72" s="429"/>
    </row>
    <row r="73" spans="2:4" ht="30" customHeight="1" x14ac:dyDescent="0.25">
      <c r="B73" s="426"/>
      <c r="C73" s="429" t="s">
        <v>870</v>
      </c>
      <c r="D73" s="429"/>
    </row>
    <row r="74" spans="2:4" ht="45.75" customHeight="1" x14ac:dyDescent="0.25">
      <c r="B74" s="426"/>
      <c r="C74" s="429" t="s">
        <v>871</v>
      </c>
      <c r="D74" s="429"/>
    </row>
    <row r="75" spans="2:4" ht="48" customHeight="1" x14ac:dyDescent="0.25">
      <c r="B75" s="426"/>
      <c r="C75" s="429" t="s">
        <v>872</v>
      </c>
      <c r="D75" s="429"/>
    </row>
    <row r="76" spans="2:4" ht="30" customHeight="1" x14ac:dyDescent="0.25">
      <c r="B76" s="426" t="s">
        <v>873</v>
      </c>
      <c r="C76" s="429" t="s">
        <v>874</v>
      </c>
      <c r="D76" s="429"/>
    </row>
    <row r="77" spans="2:4" x14ac:dyDescent="0.25">
      <c r="B77" s="426"/>
      <c r="C77" s="429" t="s">
        <v>875</v>
      </c>
      <c r="D77" s="429"/>
    </row>
    <row r="78" spans="2:4" x14ac:dyDescent="0.25">
      <c r="B78" s="426"/>
      <c r="C78" s="429" t="s">
        <v>876</v>
      </c>
      <c r="D78" s="429"/>
    </row>
    <row r="79" spans="2:4" ht="28.5" customHeight="1" x14ac:dyDescent="0.25">
      <c r="B79" s="426"/>
      <c r="C79" s="429" t="s">
        <v>877</v>
      </c>
      <c r="D79" s="429"/>
    </row>
    <row r="80" spans="2:4" ht="32.25" customHeight="1" x14ac:dyDescent="0.25">
      <c r="B80" s="426"/>
      <c r="C80" s="429" t="s">
        <v>878</v>
      </c>
      <c r="D80" s="429"/>
    </row>
    <row r="81" spans="2:4" ht="32.25" customHeight="1" x14ac:dyDescent="0.25">
      <c r="B81" s="426"/>
      <c r="C81" s="429" t="s">
        <v>879</v>
      </c>
      <c r="D81" s="429"/>
    </row>
    <row r="82" spans="2:4" x14ac:dyDescent="0.25">
      <c r="B82" s="426"/>
      <c r="C82" s="429" t="s">
        <v>880</v>
      </c>
      <c r="D82" s="429"/>
    </row>
    <row r="83" spans="2:4" x14ac:dyDescent="0.25">
      <c r="B83" s="430" t="s">
        <v>881</v>
      </c>
      <c r="C83" s="430"/>
      <c r="D83" s="430"/>
    </row>
    <row r="84" spans="2:4" x14ac:dyDescent="0.25">
      <c r="B84" s="311" t="s">
        <v>882</v>
      </c>
      <c r="C84" s="428" t="s">
        <v>883</v>
      </c>
      <c r="D84" s="428"/>
    </row>
    <row r="85" spans="2:4" ht="30" x14ac:dyDescent="0.25">
      <c r="B85" s="310" t="s">
        <v>884</v>
      </c>
      <c r="C85" s="429" t="s">
        <v>885</v>
      </c>
      <c r="D85" s="429"/>
    </row>
    <row r="86" spans="2:4" ht="30" x14ac:dyDescent="0.25">
      <c r="B86" s="310" t="s">
        <v>886</v>
      </c>
      <c r="C86" s="429" t="s">
        <v>887</v>
      </c>
      <c r="D86" s="429"/>
    </row>
    <row r="87" spans="2:4" ht="33.75" customHeight="1" x14ac:dyDescent="0.25">
      <c r="B87" s="310" t="s">
        <v>888</v>
      </c>
      <c r="C87" s="429" t="s">
        <v>889</v>
      </c>
      <c r="D87" s="429"/>
    </row>
    <row r="88" spans="2:4" ht="45" x14ac:dyDescent="0.25">
      <c r="B88" s="310" t="s">
        <v>890</v>
      </c>
      <c r="C88" s="429"/>
      <c r="D88" s="429"/>
    </row>
    <row r="89" spans="2:4" x14ac:dyDescent="0.25">
      <c r="B89" s="426" t="s">
        <v>891</v>
      </c>
      <c r="C89" s="429" t="s">
        <v>892</v>
      </c>
      <c r="D89" s="429"/>
    </row>
    <row r="90" spans="2:4" x14ac:dyDescent="0.25">
      <c r="B90" s="426"/>
      <c r="C90" s="429" t="s">
        <v>893</v>
      </c>
      <c r="D90" s="429"/>
    </row>
    <row r="91" spans="2:4" ht="50.25" customHeight="1" x14ac:dyDescent="0.25">
      <c r="B91" s="426"/>
      <c r="C91" s="429" t="s">
        <v>894</v>
      </c>
      <c r="D91" s="429"/>
    </row>
    <row r="92" spans="2:4" x14ac:dyDescent="0.25">
      <c r="B92" s="426"/>
      <c r="C92" s="429" t="s">
        <v>895</v>
      </c>
      <c r="D92" s="429"/>
    </row>
    <row r="93" spans="2:4" ht="42" customHeight="1" x14ac:dyDescent="0.25">
      <c r="B93" s="426"/>
      <c r="C93" s="429" t="s">
        <v>896</v>
      </c>
      <c r="D93" s="429"/>
    </row>
    <row r="94" spans="2:4" ht="32.25" customHeight="1" x14ac:dyDescent="0.25">
      <c r="B94" s="426"/>
      <c r="C94" s="429" t="s">
        <v>897</v>
      </c>
      <c r="D94" s="429"/>
    </row>
    <row r="95" spans="2:4" ht="32.25" customHeight="1" x14ac:dyDescent="0.25">
      <c r="B95" s="426"/>
      <c r="C95" s="429" t="s">
        <v>898</v>
      </c>
      <c r="D95" s="429"/>
    </row>
    <row r="96" spans="2:4" x14ac:dyDescent="0.25">
      <c r="B96" s="426" t="s">
        <v>899</v>
      </c>
      <c r="C96" s="429"/>
      <c r="D96" s="429"/>
    </row>
    <row r="97" spans="2:4" x14ac:dyDescent="0.25">
      <c r="B97" s="426"/>
      <c r="C97" s="429"/>
      <c r="D97" s="429"/>
    </row>
    <row r="98" spans="2:4" ht="29.25" customHeight="1" x14ac:dyDescent="0.25">
      <c r="B98" s="426" t="s">
        <v>900</v>
      </c>
      <c r="C98" s="429" t="s">
        <v>901</v>
      </c>
      <c r="D98" s="429"/>
    </row>
    <row r="99" spans="2:4" ht="29.25" customHeight="1" x14ac:dyDescent="0.25">
      <c r="B99" s="426"/>
      <c r="C99" s="429" t="s">
        <v>902</v>
      </c>
      <c r="D99" s="429"/>
    </row>
    <row r="100" spans="2:4" ht="29.25" customHeight="1" x14ac:dyDescent="0.25">
      <c r="B100" s="426"/>
      <c r="C100" s="429" t="s">
        <v>903</v>
      </c>
      <c r="D100" s="429"/>
    </row>
    <row r="101" spans="2:4" ht="28.5" customHeight="1" x14ac:dyDescent="0.25">
      <c r="B101" s="426"/>
      <c r="C101" s="429" t="s">
        <v>904</v>
      </c>
      <c r="D101" s="429"/>
    </row>
    <row r="102" spans="2:4" ht="45.75" customHeight="1" x14ac:dyDescent="0.25">
      <c r="B102" s="426"/>
      <c r="C102" s="429" t="s">
        <v>905</v>
      </c>
      <c r="D102" s="429"/>
    </row>
    <row r="103" spans="2:4" ht="30" customHeight="1" x14ac:dyDescent="0.25">
      <c r="B103" s="426"/>
      <c r="C103" s="429" t="s">
        <v>906</v>
      </c>
      <c r="D103" s="429"/>
    </row>
    <row r="104" spans="2:4" ht="31.5" customHeight="1" x14ac:dyDescent="0.25">
      <c r="B104" s="426"/>
      <c r="C104" s="429" t="s">
        <v>907</v>
      </c>
      <c r="D104" s="429"/>
    </row>
    <row r="105" spans="2:4" x14ac:dyDescent="0.25">
      <c r="B105" s="426" t="s">
        <v>908</v>
      </c>
      <c r="C105" s="429" t="s">
        <v>909</v>
      </c>
      <c r="D105" s="429"/>
    </row>
    <row r="106" spans="2:4" x14ac:dyDescent="0.25">
      <c r="B106" s="426"/>
      <c r="C106" s="429" t="s">
        <v>910</v>
      </c>
      <c r="D106" s="429"/>
    </row>
    <row r="107" spans="2:4" ht="29.25" customHeight="1" x14ac:dyDescent="0.25">
      <c r="B107" s="426"/>
      <c r="C107" s="429" t="s">
        <v>911</v>
      </c>
      <c r="D107" s="429"/>
    </row>
    <row r="108" spans="2:4" ht="36.75" customHeight="1" x14ac:dyDescent="0.25">
      <c r="B108" s="426"/>
      <c r="C108" s="429" t="s">
        <v>912</v>
      </c>
      <c r="D108" s="429"/>
    </row>
    <row r="109" spans="2:4" ht="34.5" customHeight="1" x14ac:dyDescent="0.25">
      <c r="B109" s="426"/>
      <c r="C109" s="429" t="s">
        <v>913</v>
      </c>
      <c r="D109" s="429"/>
    </row>
    <row r="110" spans="2:4" ht="29.25" customHeight="1" x14ac:dyDescent="0.25">
      <c r="B110" s="426"/>
      <c r="C110" s="429" t="s">
        <v>914</v>
      </c>
      <c r="D110" s="429"/>
    </row>
    <row r="111" spans="2:4" ht="33" customHeight="1" x14ac:dyDescent="0.25">
      <c r="B111" s="426" t="s">
        <v>915</v>
      </c>
      <c r="C111" s="429" t="s">
        <v>916</v>
      </c>
      <c r="D111" s="429"/>
    </row>
    <row r="112" spans="2:4" ht="28.5" customHeight="1" x14ac:dyDescent="0.25">
      <c r="B112" s="426"/>
      <c r="C112" s="429" t="s">
        <v>917</v>
      </c>
      <c r="D112" s="429"/>
    </row>
    <row r="113" spans="2:4" ht="29.25" customHeight="1" x14ac:dyDescent="0.25">
      <c r="B113" s="426"/>
      <c r="C113" s="429" t="s">
        <v>918</v>
      </c>
      <c r="D113" s="429"/>
    </row>
    <row r="114" spans="2:4" ht="31.5" customHeight="1" x14ac:dyDescent="0.25">
      <c r="B114" s="426"/>
      <c r="C114" s="429" t="s">
        <v>919</v>
      </c>
      <c r="D114" s="429"/>
    </row>
    <row r="115" spans="2:4" x14ac:dyDescent="0.25">
      <c r="B115" s="426"/>
      <c r="C115" s="429" t="s">
        <v>920</v>
      </c>
      <c r="D115" s="429"/>
    </row>
    <row r="116" spans="2:4" ht="33" customHeight="1" x14ac:dyDescent="0.25">
      <c r="B116" s="426"/>
      <c r="C116" s="429" t="s">
        <v>921</v>
      </c>
      <c r="D116" s="429"/>
    </row>
    <row r="117" spans="2:4" ht="30" customHeight="1" x14ac:dyDescent="0.25">
      <c r="B117" s="426" t="s">
        <v>922</v>
      </c>
      <c r="C117" s="429" t="s">
        <v>923</v>
      </c>
      <c r="D117" s="429"/>
    </row>
    <row r="118" spans="2:4" ht="33.75" customHeight="1" x14ac:dyDescent="0.25">
      <c r="B118" s="426"/>
      <c r="C118" s="429" t="s">
        <v>924</v>
      </c>
      <c r="D118" s="429"/>
    </row>
    <row r="119" spans="2:4" ht="33" customHeight="1" x14ac:dyDescent="0.25">
      <c r="B119" s="426" t="s">
        <v>925</v>
      </c>
      <c r="C119" s="429" t="s">
        <v>926</v>
      </c>
      <c r="D119" s="429"/>
    </row>
    <row r="120" spans="2:4" x14ac:dyDescent="0.25">
      <c r="B120" s="426"/>
      <c r="C120" s="429" t="s">
        <v>927</v>
      </c>
      <c r="D120" s="429"/>
    </row>
    <row r="121" spans="2:4" ht="30" customHeight="1" x14ac:dyDescent="0.25">
      <c r="B121" s="426" t="s">
        <v>928</v>
      </c>
      <c r="C121" s="429" t="s">
        <v>929</v>
      </c>
      <c r="D121" s="429"/>
    </row>
    <row r="122" spans="2:4" ht="17.25" customHeight="1" x14ac:dyDescent="0.25">
      <c r="B122" s="426"/>
      <c r="C122" s="429" t="s">
        <v>930</v>
      </c>
      <c r="D122" s="429"/>
    </row>
    <row r="123" spans="2:4" x14ac:dyDescent="0.25">
      <c r="B123" s="426"/>
      <c r="C123" s="429" t="s">
        <v>931</v>
      </c>
      <c r="D123" s="429"/>
    </row>
    <row r="124" spans="2:4" x14ac:dyDescent="0.25">
      <c r="B124" s="426"/>
      <c r="C124" s="429" t="s">
        <v>932</v>
      </c>
      <c r="D124" s="429"/>
    </row>
    <row r="125" spans="2:4" x14ac:dyDescent="0.25">
      <c r="B125" s="426"/>
      <c r="C125" s="429" t="s">
        <v>933</v>
      </c>
      <c r="D125" s="429"/>
    </row>
    <row r="126" spans="2:4" ht="64.5" customHeight="1" x14ac:dyDescent="0.25">
      <c r="B126" s="426"/>
      <c r="C126" s="429" t="s">
        <v>934</v>
      </c>
      <c r="D126" s="429"/>
    </row>
    <row r="127" spans="2:4" x14ac:dyDescent="0.25">
      <c r="B127" s="430" t="s">
        <v>935</v>
      </c>
      <c r="C127" s="430"/>
      <c r="D127" s="430"/>
    </row>
    <row r="128" spans="2:4" x14ac:dyDescent="0.25">
      <c r="B128" s="311" t="s">
        <v>936</v>
      </c>
      <c r="C128" s="428" t="s">
        <v>937</v>
      </c>
      <c r="D128" s="428"/>
    </row>
    <row r="129" spans="2:4" ht="30" x14ac:dyDescent="0.25">
      <c r="B129" s="310" t="s">
        <v>938</v>
      </c>
      <c r="C129" s="429" t="s">
        <v>939</v>
      </c>
      <c r="D129" s="429"/>
    </row>
    <row r="130" spans="2:4" x14ac:dyDescent="0.25">
      <c r="B130" s="426" t="s">
        <v>940</v>
      </c>
      <c r="C130" s="429" t="s">
        <v>941</v>
      </c>
      <c r="D130" s="429"/>
    </row>
    <row r="131" spans="2:4" ht="29.25" customHeight="1" x14ac:dyDescent="0.25">
      <c r="B131" s="426"/>
      <c r="C131" s="429" t="s">
        <v>942</v>
      </c>
      <c r="D131" s="429"/>
    </row>
    <row r="132" spans="2:4" ht="57.75" customHeight="1" x14ac:dyDescent="0.25">
      <c r="B132" s="426"/>
      <c r="C132" s="429" t="s">
        <v>943</v>
      </c>
      <c r="D132" s="429"/>
    </row>
    <row r="133" spans="2:4" ht="63.75" customHeight="1" x14ac:dyDescent="0.25">
      <c r="B133" s="426"/>
      <c r="C133" s="429" t="s">
        <v>944</v>
      </c>
      <c r="D133" s="429"/>
    </row>
    <row r="134" spans="2:4" ht="30" x14ac:dyDescent="0.25">
      <c r="B134" s="310" t="s">
        <v>945</v>
      </c>
      <c r="C134" s="429"/>
      <c r="D134" s="429"/>
    </row>
    <row r="135" spans="2:4" x14ac:dyDescent="0.25">
      <c r="B135" s="430" t="s">
        <v>946</v>
      </c>
      <c r="C135" s="430"/>
      <c r="D135" s="430"/>
    </row>
    <row r="136" spans="2:4" x14ac:dyDescent="0.25">
      <c r="B136" s="311" t="s">
        <v>947</v>
      </c>
      <c r="C136" s="428" t="s">
        <v>948</v>
      </c>
      <c r="D136" s="428"/>
    </row>
    <row r="137" spans="2:4" ht="45" x14ac:dyDescent="0.25">
      <c r="B137" s="310" t="s">
        <v>949</v>
      </c>
      <c r="C137" s="429"/>
      <c r="D137" s="429"/>
    </row>
    <row r="138" spans="2:4" ht="30" x14ac:dyDescent="0.25">
      <c r="B138" s="310" t="s">
        <v>950</v>
      </c>
      <c r="C138" s="429"/>
      <c r="D138" s="429"/>
    </row>
    <row r="139" spans="2:4" ht="31.5" customHeight="1" x14ac:dyDescent="0.25">
      <c r="B139" s="426" t="s">
        <v>951</v>
      </c>
      <c r="C139" s="429" t="s">
        <v>952</v>
      </c>
      <c r="D139" s="429"/>
    </row>
    <row r="140" spans="2:4" ht="72.75" customHeight="1" x14ac:dyDescent="0.25">
      <c r="B140" s="426"/>
      <c r="C140" s="429" t="s">
        <v>953</v>
      </c>
      <c r="D140" s="429"/>
    </row>
  </sheetData>
  <sheetProtection formatCells="0" formatColumns="0" formatRows="0" insertColumns="0" insertRows="0" insertHyperlinks="0" deleteColumns="0" deleteRows="0" sort="0" autoFilter="0" pivotTables="0"/>
  <mergeCells count="157">
    <mergeCell ref="C124:D124"/>
    <mergeCell ref="C125:D125"/>
    <mergeCell ref="C134:D134"/>
    <mergeCell ref="B135:D135"/>
    <mergeCell ref="C136:D136"/>
    <mergeCell ref="B127:D127"/>
    <mergeCell ref="C128:D128"/>
    <mergeCell ref="C129:D129"/>
    <mergeCell ref="C126:D126"/>
    <mergeCell ref="C137:D137"/>
    <mergeCell ref="C138:D138"/>
    <mergeCell ref="C133:D133"/>
    <mergeCell ref="B139:B140"/>
    <mergeCell ref="C139:D139"/>
    <mergeCell ref="C140:D140"/>
    <mergeCell ref="B130:B133"/>
    <mergeCell ref="C130:D130"/>
    <mergeCell ref="C131:D131"/>
    <mergeCell ref="C132:D132"/>
    <mergeCell ref="B105:B110"/>
    <mergeCell ref="C105:D105"/>
    <mergeCell ref="C106:D106"/>
    <mergeCell ref="C107:D107"/>
    <mergeCell ref="C108:D108"/>
    <mergeCell ref="C109:D109"/>
    <mergeCell ref="C110:D110"/>
    <mergeCell ref="B121:B126"/>
    <mergeCell ref="C121:D121"/>
    <mergeCell ref="C122:D122"/>
    <mergeCell ref="B111:B116"/>
    <mergeCell ref="C111:D111"/>
    <mergeCell ref="C112:D112"/>
    <mergeCell ref="C113:D113"/>
    <mergeCell ref="C114:D114"/>
    <mergeCell ref="C115:D115"/>
    <mergeCell ref="C116:D116"/>
    <mergeCell ref="B117:B118"/>
    <mergeCell ref="C117:D117"/>
    <mergeCell ref="C118:D118"/>
    <mergeCell ref="B119:B120"/>
    <mergeCell ref="C119:D119"/>
    <mergeCell ref="C120:D120"/>
    <mergeCell ref="C123:D123"/>
    <mergeCell ref="B96:B97"/>
    <mergeCell ref="C96:D97"/>
    <mergeCell ref="B98:B104"/>
    <mergeCell ref="C98:D98"/>
    <mergeCell ref="C99:D99"/>
    <mergeCell ref="C100:D100"/>
    <mergeCell ref="C101:D101"/>
    <mergeCell ref="C102:D102"/>
    <mergeCell ref="C103:D103"/>
    <mergeCell ref="C104:D104"/>
    <mergeCell ref="C84:D84"/>
    <mergeCell ref="C85:D85"/>
    <mergeCell ref="C86:D86"/>
    <mergeCell ref="C87:D87"/>
    <mergeCell ref="C88:D88"/>
    <mergeCell ref="B89:B95"/>
    <mergeCell ref="C89:D89"/>
    <mergeCell ref="C90:D90"/>
    <mergeCell ref="C91:D91"/>
    <mergeCell ref="C92:D92"/>
    <mergeCell ref="C93:D93"/>
    <mergeCell ref="C94:D94"/>
    <mergeCell ref="C95:D95"/>
    <mergeCell ref="B76:B82"/>
    <mergeCell ref="C76:D76"/>
    <mergeCell ref="C77:D77"/>
    <mergeCell ref="C78:D78"/>
    <mergeCell ref="C79:D79"/>
    <mergeCell ref="C80:D80"/>
    <mergeCell ref="C81:D81"/>
    <mergeCell ref="C82:D82"/>
    <mergeCell ref="B83:D83"/>
    <mergeCell ref="C68:D68"/>
    <mergeCell ref="B69:B75"/>
    <mergeCell ref="C69:D69"/>
    <mergeCell ref="C70:D70"/>
    <mergeCell ref="C71:D71"/>
    <mergeCell ref="C72:D72"/>
    <mergeCell ref="C73:D73"/>
    <mergeCell ref="C74:D74"/>
    <mergeCell ref="C75:D75"/>
    <mergeCell ref="C60:D60"/>
    <mergeCell ref="C61:D61"/>
    <mergeCell ref="C62:D62"/>
    <mergeCell ref="B63:B65"/>
    <mergeCell ref="C63:D63"/>
    <mergeCell ref="C64:D64"/>
    <mergeCell ref="C65:D65"/>
    <mergeCell ref="B66:D66"/>
    <mergeCell ref="C67:D67"/>
    <mergeCell ref="B48:D48"/>
    <mergeCell ref="C49:D49"/>
    <mergeCell ref="C50:D50"/>
    <mergeCell ref="B51:B59"/>
    <mergeCell ref="C51:D51"/>
    <mergeCell ref="C52:D52"/>
    <mergeCell ref="C53:D53"/>
    <mergeCell ref="C54:D54"/>
    <mergeCell ref="C55:D55"/>
    <mergeCell ref="C56:D56"/>
    <mergeCell ref="C57:D57"/>
    <mergeCell ref="C58:D58"/>
    <mergeCell ref="C59:D59"/>
    <mergeCell ref="C40:D40"/>
    <mergeCell ref="C41:D41"/>
    <mergeCell ref="C42:D42"/>
    <mergeCell ref="B43:B45"/>
    <mergeCell ref="C43:D43"/>
    <mergeCell ref="C44:D44"/>
    <mergeCell ref="C45:D45"/>
    <mergeCell ref="C46:D46"/>
    <mergeCell ref="C47:D47"/>
    <mergeCell ref="C31:D31"/>
    <mergeCell ref="C32:D32"/>
    <mergeCell ref="C33:D33"/>
    <mergeCell ref="C34:D34"/>
    <mergeCell ref="C35:D35"/>
    <mergeCell ref="B36:D36"/>
    <mergeCell ref="C37:D37"/>
    <mergeCell ref="C38:D38"/>
    <mergeCell ref="C39:D39"/>
    <mergeCell ref="C22:D22"/>
    <mergeCell ref="C23:D23"/>
    <mergeCell ref="C24:D24"/>
    <mergeCell ref="C25:D25"/>
    <mergeCell ref="C26:D26"/>
    <mergeCell ref="C27:D27"/>
    <mergeCell ref="C28:D28"/>
    <mergeCell ref="C29:D29"/>
    <mergeCell ref="C30:D30"/>
    <mergeCell ref="B2:D2"/>
    <mergeCell ref="B27:B35"/>
    <mergeCell ref="B8:B10"/>
    <mergeCell ref="B12:B14"/>
    <mergeCell ref="B20:B21"/>
    <mergeCell ref="B22:B23"/>
    <mergeCell ref="B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s>
  <pageMargins left="0.7" right="0.7" top="0.75" bottom="0.75" header="0.3" footer="0.3"/>
  <pageSetup paperSize="9" scale="46" orientation="landscape" r:id="rId1"/>
  <rowBreaks count="4" manualBreakCount="4">
    <brk id="35" max="4" man="1"/>
    <brk id="65" max="4" man="1"/>
    <brk id="104" max="4" man="1"/>
    <brk id="14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0"/>
  <sheetViews>
    <sheetView workbookViewId="0">
      <selection activeCell="I17" sqref="I17"/>
    </sheetView>
  </sheetViews>
  <sheetFormatPr defaultRowHeight="15" x14ac:dyDescent="0.25"/>
  <cols>
    <col min="1" max="1" width="5.28515625" customWidth="1"/>
    <col min="2" max="2" width="10.28515625" customWidth="1"/>
    <col min="3" max="3" width="10.5703125" customWidth="1"/>
    <col min="4" max="4" width="110.7109375" customWidth="1"/>
    <col min="10" max="10" width="42.85546875" customWidth="1"/>
    <col min="11" max="11" width="3.28515625" customWidth="1"/>
    <col min="22" max="22" width="11.5703125" customWidth="1"/>
    <col min="23" max="23" width="5.28515625" customWidth="1"/>
    <col min="24" max="24" width="11.28515625" customWidth="1"/>
    <col min="25" max="25" width="4.42578125" customWidth="1"/>
    <col min="26" max="26" width="12.42578125" customWidth="1"/>
    <col min="27" max="27" width="4.42578125" customWidth="1"/>
    <col min="28" max="28" width="12.42578125" customWidth="1"/>
  </cols>
  <sheetData>
    <row r="1" spans="2:29" x14ac:dyDescent="0.25">
      <c r="U1" s="91"/>
      <c r="V1" s="91"/>
      <c r="W1" s="91"/>
      <c r="X1" s="91"/>
      <c r="Y1" s="91"/>
      <c r="Z1" s="91"/>
      <c r="AA1" s="91"/>
      <c r="AB1" s="91"/>
      <c r="AC1" s="91"/>
    </row>
    <row r="2" spans="2:29" x14ac:dyDescent="0.25">
      <c r="B2" s="90" t="s">
        <v>1500</v>
      </c>
      <c r="C2" s="91"/>
      <c r="D2" s="91"/>
      <c r="E2" s="91"/>
      <c r="F2" s="91"/>
      <c r="G2" s="91"/>
      <c r="H2" s="91"/>
      <c r="I2" s="91"/>
      <c r="J2" s="91"/>
      <c r="K2" s="91"/>
      <c r="L2" s="91"/>
      <c r="M2" s="91"/>
      <c r="N2" s="91"/>
      <c r="O2" s="91"/>
      <c r="P2" s="91"/>
      <c r="Q2" s="91"/>
      <c r="R2" s="91"/>
      <c r="S2" s="91"/>
      <c r="T2" s="91"/>
      <c r="U2" s="91"/>
      <c r="V2" s="104"/>
      <c r="W2" s="104"/>
      <c r="X2" s="104"/>
      <c r="Y2" s="104"/>
      <c r="Z2" s="104"/>
      <c r="AA2" s="104"/>
      <c r="AB2" s="104"/>
      <c r="AC2" s="91"/>
    </row>
    <row r="3" spans="2:29" ht="15.75" x14ac:dyDescent="0.25">
      <c r="B3" s="95" t="s">
        <v>1501</v>
      </c>
      <c r="C3" s="95" t="s">
        <v>1502</v>
      </c>
      <c r="D3" s="96" t="s">
        <v>1503</v>
      </c>
      <c r="E3" s="431" t="s">
        <v>1504</v>
      </c>
      <c r="F3" s="431"/>
      <c r="G3" s="431"/>
      <c r="H3" s="431"/>
      <c r="I3" s="431"/>
      <c r="J3" s="431"/>
      <c r="K3" s="431"/>
      <c r="L3" s="431"/>
      <c r="M3" s="431"/>
      <c r="N3" s="431"/>
      <c r="O3" s="431"/>
      <c r="P3" s="431"/>
      <c r="Q3" s="431"/>
      <c r="R3" s="431"/>
      <c r="S3" s="431"/>
      <c r="T3" s="431"/>
      <c r="U3" s="91"/>
      <c r="V3" s="102" t="s">
        <v>1505</v>
      </c>
      <c r="W3" s="105"/>
      <c r="X3" s="102" t="s">
        <v>1506</v>
      </c>
      <c r="Y3" s="106"/>
      <c r="Z3" s="103" t="s">
        <v>1507</v>
      </c>
      <c r="AA3" s="106"/>
      <c r="AB3" s="103" t="s">
        <v>1508</v>
      </c>
      <c r="AC3" s="91"/>
    </row>
    <row r="4" spans="2:29" x14ac:dyDescent="0.25">
      <c r="B4" s="97" t="s">
        <v>1509</v>
      </c>
      <c r="C4" s="92" t="s">
        <v>1510</v>
      </c>
      <c r="D4" s="93" t="s">
        <v>1511</v>
      </c>
      <c r="E4" s="84" t="s">
        <v>1512</v>
      </c>
      <c r="F4" s="85"/>
      <c r="G4" s="86"/>
      <c r="H4" s="86"/>
      <c r="I4" s="86"/>
      <c r="J4" s="86"/>
      <c r="K4" s="86"/>
      <c r="L4" s="86"/>
      <c r="M4" s="86"/>
      <c r="N4" s="86"/>
      <c r="O4" s="86"/>
      <c r="P4" s="86"/>
      <c r="Q4" s="87"/>
      <c r="R4" s="88"/>
      <c r="S4" s="89"/>
      <c r="T4" s="86"/>
      <c r="U4" s="91"/>
      <c r="V4" s="102" t="s">
        <v>1513</v>
      </c>
      <c r="W4" s="104"/>
      <c r="X4" s="104"/>
      <c r="Y4" s="104"/>
      <c r="Z4" s="104"/>
      <c r="AA4" s="104"/>
      <c r="AB4" s="104"/>
      <c r="AC4" s="91"/>
    </row>
    <row r="5" spans="2:29" x14ac:dyDescent="0.25">
      <c r="B5" s="101">
        <v>0.33</v>
      </c>
      <c r="C5" s="94" t="s">
        <v>1514</v>
      </c>
      <c r="D5" s="93" t="s">
        <v>1515</v>
      </c>
      <c r="E5" s="84" t="s">
        <v>1516</v>
      </c>
      <c r="F5" s="85"/>
      <c r="G5" s="86"/>
      <c r="H5" s="86"/>
      <c r="I5" s="86"/>
      <c r="J5" s="86"/>
      <c r="K5" s="86"/>
      <c r="L5" s="86"/>
      <c r="M5" s="86"/>
      <c r="N5" s="86"/>
      <c r="O5" s="86"/>
      <c r="P5" s="86"/>
      <c r="Q5" s="86"/>
      <c r="R5" s="86"/>
      <c r="S5" s="86"/>
      <c r="T5" s="86"/>
      <c r="U5" s="91"/>
      <c r="V5" s="104"/>
      <c r="W5" s="104"/>
      <c r="X5" s="104"/>
      <c r="Y5" s="104"/>
      <c r="Z5" s="104"/>
      <c r="AA5" s="104"/>
      <c r="AB5" s="104"/>
      <c r="AC5" s="91"/>
    </row>
    <row r="6" spans="2:29" x14ac:dyDescent="0.25">
      <c r="B6" s="98">
        <v>0.66</v>
      </c>
      <c r="C6" s="94" t="s">
        <v>1517</v>
      </c>
      <c r="D6" s="93" t="s">
        <v>1518</v>
      </c>
      <c r="E6" s="84" t="s">
        <v>1519</v>
      </c>
      <c r="F6" s="85"/>
      <c r="G6" s="86"/>
      <c r="H6" s="86"/>
      <c r="I6" s="86"/>
      <c r="J6" s="86"/>
      <c r="K6" s="86"/>
      <c r="L6" s="86"/>
      <c r="M6" s="86"/>
      <c r="N6" s="86"/>
      <c r="O6" s="86"/>
      <c r="P6" s="86"/>
      <c r="Q6" s="86"/>
      <c r="R6" s="86"/>
      <c r="S6" s="86"/>
      <c r="T6" s="86"/>
      <c r="U6" s="91"/>
      <c r="V6" s="91"/>
      <c r="W6" s="91"/>
      <c r="X6" s="91"/>
      <c r="Y6" s="91"/>
      <c r="Z6" s="91"/>
      <c r="AA6" s="91"/>
      <c r="AB6" s="91"/>
      <c r="AC6" s="91"/>
    </row>
    <row r="7" spans="2:29" x14ac:dyDescent="0.25">
      <c r="B7" s="99" t="s">
        <v>1520</v>
      </c>
      <c r="C7" s="92" t="s">
        <v>1521</v>
      </c>
      <c r="D7" s="93" t="s">
        <v>1522</v>
      </c>
      <c r="E7" s="84" t="s">
        <v>1523</v>
      </c>
      <c r="F7" s="85"/>
      <c r="G7" s="86"/>
      <c r="H7" s="86"/>
      <c r="I7" s="86"/>
      <c r="J7" s="86"/>
      <c r="K7" s="86"/>
      <c r="L7" s="86"/>
      <c r="M7" s="86"/>
      <c r="N7" s="86"/>
      <c r="O7" s="86"/>
      <c r="P7" s="86"/>
      <c r="Q7" s="86"/>
      <c r="R7" s="86"/>
      <c r="S7" s="86"/>
      <c r="T7" s="86"/>
    </row>
    <row r="10" spans="2:29" x14ac:dyDescent="0.25">
      <c r="J10" s="116" t="s">
        <v>1524</v>
      </c>
      <c r="K10">
        <v>1</v>
      </c>
    </row>
    <row r="11" spans="2:29" x14ac:dyDescent="0.25">
      <c r="J11" s="116" t="s">
        <v>1525</v>
      </c>
      <c r="K11">
        <v>1</v>
      </c>
    </row>
    <row r="12" spans="2:29" x14ac:dyDescent="0.25">
      <c r="J12" s="116" t="s">
        <v>1526</v>
      </c>
      <c r="K12">
        <v>1</v>
      </c>
    </row>
    <row r="54" spans="1:4" x14ac:dyDescent="0.25">
      <c r="A54" s="91"/>
      <c r="B54" s="91"/>
      <c r="C54" s="91"/>
      <c r="D54" s="91"/>
    </row>
    <row r="55" spans="1:4" x14ac:dyDescent="0.25">
      <c r="A55" s="91"/>
      <c r="B55" s="50" t="s">
        <v>1527</v>
      </c>
      <c r="C55" s="43"/>
      <c r="D55" s="91"/>
    </row>
    <row r="56" spans="1:4" x14ac:dyDescent="0.25">
      <c r="A56" s="91"/>
      <c r="B56" s="51" t="s">
        <v>1528</v>
      </c>
      <c r="C56" s="52" t="s">
        <v>1529</v>
      </c>
      <c r="D56" s="91"/>
    </row>
    <row r="57" spans="1:4" x14ac:dyDescent="0.25">
      <c r="A57" s="91"/>
      <c r="B57" s="53" t="s">
        <v>1530</v>
      </c>
      <c r="C57" s="52" t="s">
        <v>1531</v>
      </c>
      <c r="D57" s="91"/>
    </row>
    <row r="58" spans="1:4" x14ac:dyDescent="0.25">
      <c r="A58" s="91"/>
      <c r="B58" s="51" t="s">
        <v>1532</v>
      </c>
      <c r="C58" s="52" t="s">
        <v>1533</v>
      </c>
      <c r="D58" s="91"/>
    </row>
    <row r="59" spans="1:4" x14ac:dyDescent="0.25">
      <c r="A59" s="91"/>
      <c r="B59" s="51" t="s">
        <v>1534</v>
      </c>
      <c r="C59" s="52" t="s">
        <v>1535</v>
      </c>
      <c r="D59" s="91"/>
    </row>
    <row r="60" spans="1:4" ht="15.75" thickBot="1" x14ac:dyDescent="0.3">
      <c r="A60" s="91"/>
      <c r="B60" s="54" t="s">
        <v>1536</v>
      </c>
      <c r="C60" s="55"/>
      <c r="D60" s="91"/>
    </row>
    <row r="61" spans="1:4" ht="15.75" thickBot="1" x14ac:dyDescent="0.3">
      <c r="A61" s="91"/>
      <c r="B61" s="56" t="s">
        <v>1537</v>
      </c>
      <c r="C61" s="57" t="s">
        <v>1538</v>
      </c>
      <c r="D61" s="91"/>
    </row>
    <row r="62" spans="1:4" ht="15.75" thickBot="1" x14ac:dyDescent="0.3">
      <c r="A62" s="91"/>
      <c r="B62" s="58" t="s">
        <v>1539</v>
      </c>
      <c r="C62" s="57"/>
      <c r="D62" s="91"/>
    </row>
    <row r="63" spans="1:4" ht="15.75" thickBot="1" x14ac:dyDescent="0.3">
      <c r="A63" s="91"/>
      <c r="B63" s="59" t="s">
        <v>1540</v>
      </c>
      <c r="C63" s="52" t="s">
        <v>1541</v>
      </c>
      <c r="D63" s="91"/>
    </row>
    <row r="64" spans="1:4" ht="15.75" thickBot="1" x14ac:dyDescent="0.3">
      <c r="A64" s="91"/>
      <c r="B64" s="60" t="s">
        <v>1542</v>
      </c>
      <c r="C64" s="57" t="s">
        <v>1543</v>
      </c>
      <c r="D64" s="91"/>
    </row>
    <row r="65" spans="1:4" ht="15.75" thickBot="1" x14ac:dyDescent="0.3">
      <c r="A65" s="91"/>
      <c r="B65" s="61" t="s">
        <v>1544</v>
      </c>
      <c r="C65" s="57"/>
      <c r="D65" s="91"/>
    </row>
    <row r="66" spans="1:4" ht="15.75" thickBot="1" x14ac:dyDescent="0.3">
      <c r="A66" s="91"/>
      <c r="B66" s="62" t="s">
        <v>1545</v>
      </c>
      <c r="C66" s="52" t="s">
        <v>1546</v>
      </c>
      <c r="D66" s="91"/>
    </row>
    <row r="67" spans="1:4" x14ac:dyDescent="0.25">
      <c r="A67" s="91"/>
      <c r="B67" s="91"/>
      <c r="C67" s="91"/>
      <c r="D67" s="91"/>
    </row>
    <row r="68" spans="1:4" x14ac:dyDescent="0.25">
      <c r="A68" s="91"/>
      <c r="B68" s="91"/>
      <c r="C68" s="91"/>
      <c r="D68" s="91"/>
    </row>
    <row r="69" spans="1:4" x14ac:dyDescent="0.25">
      <c r="A69" s="91"/>
      <c r="B69" s="91"/>
      <c r="C69" s="91"/>
      <c r="D69" s="91"/>
    </row>
    <row r="70" spans="1:4" x14ac:dyDescent="0.25">
      <c r="A70" s="91"/>
      <c r="B70" s="91"/>
      <c r="C70" s="91"/>
      <c r="D70" s="91"/>
    </row>
  </sheetData>
  <mergeCells count="1">
    <mergeCell ref="E3:T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0234076967686"/>
  </sheetPr>
  <dimension ref="C2:K56"/>
  <sheetViews>
    <sheetView showGridLines="0" tabSelected="1" zoomScale="70" zoomScaleNormal="70" workbookViewId="0">
      <selection activeCell="I55" sqref="I55"/>
    </sheetView>
  </sheetViews>
  <sheetFormatPr defaultRowHeight="15" x14ac:dyDescent="0.25"/>
  <cols>
    <col min="1" max="1" width="9.140625" style="163"/>
    <col min="2" max="2" width="7.28515625" style="163" customWidth="1"/>
    <col min="3" max="3" width="10.85546875" style="163" customWidth="1"/>
    <col min="4" max="4" width="11" style="163" customWidth="1"/>
    <col min="5" max="5" width="3.42578125" style="163" customWidth="1"/>
    <col min="6" max="7" width="41.7109375" style="163" customWidth="1"/>
    <col min="8" max="8" width="63.7109375" style="163" customWidth="1"/>
    <col min="9" max="9" width="77" style="163" customWidth="1"/>
    <col min="10" max="16384" width="9.140625" style="163"/>
  </cols>
  <sheetData>
    <row r="2" spans="3:11" ht="33" customHeight="1" x14ac:dyDescent="0.3">
      <c r="C2" s="441" t="s">
        <v>954</v>
      </c>
      <c r="D2" s="441"/>
      <c r="E2" s="304"/>
      <c r="F2" s="445" t="s">
        <v>955</v>
      </c>
      <c r="G2" s="446"/>
      <c r="H2" s="446"/>
      <c r="I2" s="446"/>
    </row>
    <row r="3" spans="3:11" ht="28.5" customHeight="1" x14ac:dyDescent="0.25">
      <c r="C3" s="441"/>
      <c r="D3" s="441"/>
      <c r="E3" s="304"/>
      <c r="F3" s="443" t="s">
        <v>956</v>
      </c>
      <c r="G3" s="444"/>
      <c r="H3" s="444"/>
      <c r="I3" s="444"/>
    </row>
    <row r="4" spans="3:11" ht="15.75" thickBot="1" x14ac:dyDescent="0.3">
      <c r="F4" s="275"/>
      <c r="G4" s="275"/>
      <c r="H4" s="275"/>
    </row>
    <row r="5" spans="3:11" ht="25.5" customHeight="1" x14ac:dyDescent="0.25">
      <c r="C5" s="442" t="s">
        <v>957</v>
      </c>
      <c r="D5" s="442"/>
      <c r="E5" s="180"/>
      <c r="F5" s="274" t="s">
        <v>958</v>
      </c>
      <c r="G5" s="274" t="s">
        <v>959</v>
      </c>
      <c r="H5" s="274" t="s">
        <v>960</v>
      </c>
      <c r="I5" s="273" t="s">
        <v>961</v>
      </c>
    </row>
    <row r="6" spans="3:11" ht="23.25" customHeight="1" thickBot="1" x14ac:dyDescent="0.3">
      <c r="C6" s="272"/>
      <c r="D6" s="272"/>
      <c r="E6" s="180"/>
      <c r="F6" s="447" t="s">
        <v>962</v>
      </c>
      <c r="G6" s="447"/>
      <c r="H6" s="447"/>
      <c r="I6" s="447"/>
      <c r="J6" s="180"/>
    </row>
    <row r="7" spans="3:11" s="258" customFormat="1" ht="12" customHeight="1" x14ac:dyDescent="0.25">
      <c r="C7" s="435" t="s">
        <v>963</v>
      </c>
      <c r="D7" s="435"/>
      <c r="F7" s="271"/>
      <c r="G7" s="268"/>
      <c r="H7" s="268"/>
      <c r="I7" s="268"/>
      <c r="J7" s="259"/>
    </row>
    <row r="8" spans="3:11" ht="37.5" customHeight="1" x14ac:dyDescent="0.25">
      <c r="C8" s="435"/>
      <c r="D8" s="435"/>
      <c r="E8" s="180"/>
      <c r="F8" s="437" t="s">
        <v>964</v>
      </c>
      <c r="G8" s="256" t="s">
        <v>965</v>
      </c>
      <c r="H8" s="255" t="s">
        <v>966</v>
      </c>
      <c r="I8" s="255" t="s">
        <v>967</v>
      </c>
      <c r="J8" s="180"/>
    </row>
    <row r="9" spans="3:11" ht="50.25" customHeight="1" x14ac:dyDescent="0.25">
      <c r="C9" s="435"/>
      <c r="D9" s="435"/>
      <c r="E9" s="180"/>
      <c r="F9" s="437"/>
      <c r="G9" s="256" t="s">
        <v>968</v>
      </c>
      <c r="H9" s="255" t="s">
        <v>969</v>
      </c>
      <c r="I9" s="255" t="s">
        <v>970</v>
      </c>
    </row>
    <row r="10" spans="3:11" ht="38.25" customHeight="1" thickBot="1" x14ac:dyDescent="0.3">
      <c r="C10" s="435"/>
      <c r="D10" s="435"/>
      <c r="F10" s="438"/>
      <c r="G10" s="270"/>
      <c r="H10" s="257" t="s">
        <v>971</v>
      </c>
      <c r="I10" s="263"/>
      <c r="J10" s="180"/>
      <c r="K10" s="180"/>
    </row>
    <row r="11" spans="3:11" ht="12" customHeight="1" x14ac:dyDescent="0.25">
      <c r="C11" s="434" t="s">
        <v>972</v>
      </c>
      <c r="D11" s="434"/>
      <c r="E11" s="180"/>
      <c r="F11" s="266"/>
      <c r="G11" s="266"/>
      <c r="H11" s="261"/>
      <c r="I11" s="262"/>
      <c r="J11" s="180"/>
      <c r="K11" s="180"/>
    </row>
    <row r="12" spans="3:11" ht="64.5" customHeight="1" x14ac:dyDescent="0.25">
      <c r="C12" s="435"/>
      <c r="D12" s="435"/>
      <c r="E12" s="180"/>
      <c r="F12" s="437" t="s">
        <v>973</v>
      </c>
      <c r="G12" s="432" t="s">
        <v>974</v>
      </c>
      <c r="H12" s="253" t="s">
        <v>975</v>
      </c>
      <c r="I12" s="253" t="s">
        <v>976</v>
      </c>
      <c r="J12" s="180"/>
    </row>
    <row r="13" spans="3:11" ht="41.25" customHeight="1" x14ac:dyDescent="0.25">
      <c r="C13" s="435"/>
      <c r="D13" s="435"/>
      <c r="E13" s="180"/>
      <c r="F13" s="437"/>
      <c r="G13" s="432"/>
      <c r="H13" s="253" t="s">
        <v>977</v>
      </c>
      <c r="I13" s="253" t="s">
        <v>978</v>
      </c>
      <c r="J13" s="180"/>
    </row>
    <row r="14" spans="3:11" ht="39.75" customHeight="1" thickBot="1" x14ac:dyDescent="0.3">
      <c r="C14" s="436"/>
      <c r="D14" s="436"/>
      <c r="E14" s="180"/>
      <c r="F14" s="438"/>
      <c r="G14" s="267"/>
      <c r="H14" s="253" t="s">
        <v>979</v>
      </c>
      <c r="I14" s="253" t="s">
        <v>980</v>
      </c>
      <c r="J14" s="180"/>
    </row>
    <row r="15" spans="3:11" ht="9.75" customHeight="1" x14ac:dyDescent="0.25">
      <c r="C15" s="434" t="s">
        <v>981</v>
      </c>
      <c r="D15" s="434"/>
      <c r="E15" s="180"/>
      <c r="F15" s="256"/>
      <c r="G15" s="253"/>
      <c r="H15" s="265"/>
      <c r="I15" s="265"/>
      <c r="J15" s="180"/>
    </row>
    <row r="16" spans="3:11" ht="76.5" customHeight="1" x14ac:dyDescent="0.25">
      <c r="C16" s="435"/>
      <c r="D16" s="435"/>
      <c r="F16" s="437" t="s">
        <v>982</v>
      </c>
      <c r="G16" s="432" t="s">
        <v>983</v>
      </c>
      <c r="H16" s="255" t="s">
        <v>984</v>
      </c>
      <c r="I16" s="255" t="s">
        <v>985</v>
      </c>
      <c r="J16" s="180"/>
    </row>
    <row r="17" spans="3:10" ht="71.25" customHeight="1" x14ac:dyDescent="0.25">
      <c r="C17" s="435"/>
      <c r="D17" s="435"/>
      <c r="F17" s="437"/>
      <c r="G17" s="432"/>
      <c r="H17" s="255" t="s">
        <v>986</v>
      </c>
      <c r="I17" s="255"/>
      <c r="J17" s="180"/>
    </row>
    <row r="18" spans="3:10" ht="67.5" customHeight="1" thickBot="1" x14ac:dyDescent="0.3">
      <c r="C18" s="436"/>
      <c r="D18" s="436"/>
      <c r="F18" s="437"/>
      <c r="G18" s="255"/>
      <c r="H18" s="255" t="s">
        <v>987</v>
      </c>
      <c r="I18" s="255"/>
      <c r="J18" s="180"/>
    </row>
    <row r="19" spans="3:10" ht="27.75" customHeight="1" thickBot="1" x14ac:dyDescent="0.3">
      <c r="C19" s="440"/>
      <c r="D19" s="440"/>
      <c r="E19" s="180"/>
      <c r="F19" s="439" t="s">
        <v>988</v>
      </c>
      <c r="G19" s="439"/>
      <c r="H19" s="439"/>
      <c r="I19" s="439"/>
    </row>
    <row r="20" spans="3:10" s="258" customFormat="1" ht="9" customHeight="1" x14ac:dyDescent="0.25">
      <c r="C20" s="269"/>
      <c r="D20" s="269"/>
      <c r="E20" s="259"/>
      <c r="F20" s="260"/>
      <c r="G20" s="260"/>
      <c r="H20" s="268"/>
      <c r="I20" s="260"/>
    </row>
    <row r="21" spans="3:10" ht="60" customHeight="1" x14ac:dyDescent="0.25">
      <c r="C21" s="435" t="s">
        <v>989</v>
      </c>
      <c r="D21" s="435"/>
      <c r="E21" s="180"/>
      <c r="F21" s="437" t="s">
        <v>990</v>
      </c>
      <c r="G21" s="255" t="s">
        <v>991</v>
      </c>
      <c r="H21" s="255" t="s">
        <v>992</v>
      </c>
      <c r="I21" s="255" t="s">
        <v>993</v>
      </c>
      <c r="J21" s="180"/>
    </row>
    <row r="22" spans="3:10" ht="25.5" customHeight="1" x14ac:dyDescent="0.25">
      <c r="C22" s="435"/>
      <c r="D22" s="435"/>
      <c r="E22" s="180"/>
      <c r="F22" s="437"/>
      <c r="G22" s="432" t="s">
        <v>994</v>
      </c>
      <c r="H22" s="432" t="s">
        <v>995</v>
      </c>
      <c r="I22" s="255" t="s">
        <v>996</v>
      </c>
    </row>
    <row r="23" spans="3:10" ht="42" customHeight="1" thickBot="1" x14ac:dyDescent="0.3">
      <c r="C23" s="436"/>
      <c r="D23" s="436"/>
      <c r="F23" s="438"/>
      <c r="G23" s="433"/>
      <c r="H23" s="433"/>
      <c r="I23" s="257" t="s">
        <v>997</v>
      </c>
      <c r="J23" s="180"/>
    </row>
    <row r="24" spans="3:10" s="259" customFormat="1" ht="8.25" customHeight="1" x14ac:dyDescent="0.25">
      <c r="C24" s="264"/>
      <c r="D24" s="264"/>
      <c r="F24" s="256"/>
      <c r="G24" s="255"/>
      <c r="H24" s="255"/>
      <c r="I24" s="255"/>
    </row>
    <row r="25" spans="3:10" ht="65.25" customHeight="1" x14ac:dyDescent="0.25">
      <c r="C25" s="435" t="s">
        <v>998</v>
      </c>
      <c r="D25" s="435"/>
      <c r="E25" s="180"/>
      <c r="F25" s="437" t="s">
        <v>999</v>
      </c>
      <c r="G25" s="253" t="s">
        <v>1000</v>
      </c>
      <c r="H25" s="253" t="s">
        <v>1001</v>
      </c>
      <c r="I25" s="253" t="s">
        <v>1002</v>
      </c>
      <c r="J25" s="180"/>
    </row>
    <row r="26" spans="3:10" ht="45" customHeight="1" x14ac:dyDescent="0.25">
      <c r="C26" s="435"/>
      <c r="D26" s="435"/>
      <c r="F26" s="437"/>
      <c r="G26" s="253" t="s">
        <v>1003</v>
      </c>
      <c r="H26" s="253" t="s">
        <v>1004</v>
      </c>
      <c r="I26" s="253" t="s">
        <v>1005</v>
      </c>
      <c r="J26" s="180"/>
    </row>
    <row r="27" spans="3:10" ht="52.5" customHeight="1" thickBot="1" x14ac:dyDescent="0.3">
      <c r="C27" s="436"/>
      <c r="D27" s="436"/>
      <c r="F27" s="437"/>
      <c r="G27" s="253" t="s">
        <v>1006</v>
      </c>
      <c r="H27" s="253"/>
      <c r="I27" s="267" t="s">
        <v>1007</v>
      </c>
      <c r="J27" s="180"/>
    </row>
    <row r="28" spans="3:10" s="258" customFormat="1" ht="12.75" customHeight="1" x14ac:dyDescent="0.25">
      <c r="C28" s="264"/>
      <c r="D28" s="264"/>
      <c r="F28" s="266"/>
      <c r="G28" s="265"/>
      <c r="H28" s="265"/>
      <c r="I28" s="253"/>
      <c r="J28" s="259"/>
    </row>
    <row r="29" spans="3:10" ht="39.75" customHeight="1" x14ac:dyDescent="0.25">
      <c r="C29" s="435" t="s">
        <v>1008</v>
      </c>
      <c r="D29" s="435"/>
      <c r="F29" s="437" t="s">
        <v>1009</v>
      </c>
      <c r="G29" s="432" t="s">
        <v>1010</v>
      </c>
      <c r="H29" s="255" t="s">
        <v>1011</v>
      </c>
      <c r="I29" s="255" t="s">
        <v>1012</v>
      </c>
    </row>
    <row r="30" spans="3:10" ht="64.5" customHeight="1" x14ac:dyDescent="0.25">
      <c r="C30" s="435"/>
      <c r="D30" s="435"/>
      <c r="F30" s="437"/>
      <c r="G30" s="432"/>
      <c r="H30" s="432" t="s">
        <v>1013</v>
      </c>
      <c r="I30" s="255" t="s">
        <v>1014</v>
      </c>
    </row>
    <row r="31" spans="3:10" ht="23.25" customHeight="1" thickBot="1" x14ac:dyDescent="0.3">
      <c r="C31" s="436"/>
      <c r="D31" s="436"/>
      <c r="F31" s="438"/>
      <c r="G31" s="433"/>
      <c r="H31" s="433"/>
      <c r="I31" s="255" t="s">
        <v>1015</v>
      </c>
      <c r="J31" s="180"/>
    </row>
    <row r="32" spans="3:10" ht="8.25" customHeight="1" x14ac:dyDescent="0.25">
      <c r="C32" s="264"/>
      <c r="D32" s="264"/>
      <c r="F32" s="256"/>
      <c r="G32" s="255"/>
      <c r="H32" s="255"/>
      <c r="I32" s="261"/>
      <c r="J32" s="180"/>
    </row>
    <row r="33" spans="3:10" ht="83.25" customHeight="1" x14ac:dyDescent="0.25">
      <c r="C33" s="435" t="s">
        <v>1016</v>
      </c>
      <c r="D33" s="435"/>
      <c r="F33" s="437" t="s">
        <v>1017</v>
      </c>
      <c r="G33" s="255" t="s">
        <v>1018</v>
      </c>
      <c r="H33" s="255" t="s">
        <v>1019</v>
      </c>
      <c r="I33" s="255" t="s">
        <v>1020</v>
      </c>
    </row>
    <row r="34" spans="3:10" ht="72.75" customHeight="1" x14ac:dyDescent="0.25">
      <c r="C34" s="435"/>
      <c r="D34" s="435"/>
      <c r="F34" s="437"/>
      <c r="G34" s="255" t="s">
        <v>1021</v>
      </c>
      <c r="H34" s="255" t="s">
        <v>1022</v>
      </c>
      <c r="I34" s="432" t="s">
        <v>1023</v>
      </c>
      <c r="J34" s="180"/>
    </row>
    <row r="35" spans="3:10" ht="33.75" customHeight="1" x14ac:dyDescent="0.25">
      <c r="C35" s="435"/>
      <c r="D35" s="435"/>
      <c r="F35" s="437"/>
      <c r="G35" s="432" t="s">
        <v>1024</v>
      </c>
      <c r="H35" s="255" t="s">
        <v>1025</v>
      </c>
      <c r="I35" s="432"/>
      <c r="J35" s="180"/>
    </row>
    <row r="36" spans="3:10" ht="25.5" customHeight="1" thickBot="1" x14ac:dyDescent="0.3">
      <c r="C36" s="436"/>
      <c r="D36" s="436"/>
      <c r="F36" s="438"/>
      <c r="G36" s="433"/>
      <c r="H36" s="257" t="s">
        <v>1026</v>
      </c>
      <c r="I36" s="433"/>
      <c r="J36" s="180"/>
    </row>
    <row r="37" spans="3:10" s="258" customFormat="1" ht="10.5" customHeight="1" x14ac:dyDescent="0.25">
      <c r="C37" s="434" t="s">
        <v>1027</v>
      </c>
      <c r="D37" s="434"/>
      <c r="F37" s="256"/>
      <c r="G37" s="255"/>
      <c r="H37" s="255"/>
      <c r="I37" s="255"/>
      <c r="J37" s="259"/>
    </row>
    <row r="38" spans="3:10" ht="37.5" customHeight="1" x14ac:dyDescent="0.25">
      <c r="C38" s="435"/>
      <c r="D38" s="435"/>
      <c r="F38" s="437" t="s">
        <v>1028</v>
      </c>
      <c r="G38" s="255" t="s">
        <v>1029</v>
      </c>
      <c r="H38" s="255" t="s">
        <v>1030</v>
      </c>
      <c r="I38" s="255" t="s">
        <v>1031</v>
      </c>
      <c r="J38" s="180"/>
    </row>
    <row r="39" spans="3:10" ht="37.5" customHeight="1" x14ac:dyDescent="0.25">
      <c r="C39" s="435"/>
      <c r="D39" s="435"/>
      <c r="F39" s="437"/>
      <c r="G39" s="255" t="s">
        <v>1032</v>
      </c>
      <c r="H39" s="255" t="s">
        <v>1033</v>
      </c>
      <c r="I39" s="255" t="s">
        <v>1034</v>
      </c>
      <c r="J39" s="180"/>
    </row>
    <row r="40" spans="3:10" ht="43.5" customHeight="1" thickBot="1" x14ac:dyDescent="0.3">
      <c r="C40" s="436"/>
      <c r="D40" s="436"/>
      <c r="F40" s="438"/>
      <c r="G40" s="257" t="s">
        <v>1035</v>
      </c>
      <c r="H40" s="263"/>
      <c r="I40" s="255"/>
      <c r="J40" s="180"/>
    </row>
    <row r="41" spans="3:10" s="258" customFormat="1" ht="12" customHeight="1" x14ac:dyDescent="0.25">
      <c r="C41" s="434" t="s">
        <v>1036</v>
      </c>
      <c r="D41" s="434"/>
      <c r="F41" s="448" t="s">
        <v>1037</v>
      </c>
      <c r="G41" s="255"/>
      <c r="H41" s="262"/>
      <c r="I41" s="261"/>
      <c r="J41" s="259"/>
    </row>
    <row r="42" spans="3:10" ht="52.5" customHeight="1" x14ac:dyDescent="0.25">
      <c r="C42" s="435"/>
      <c r="D42" s="435"/>
      <c r="F42" s="449"/>
      <c r="G42" s="255" t="s">
        <v>1038</v>
      </c>
      <c r="H42" s="255" t="s">
        <v>1039</v>
      </c>
      <c r="I42" s="255" t="s">
        <v>1040</v>
      </c>
      <c r="J42" s="180"/>
    </row>
    <row r="43" spans="3:10" ht="36" customHeight="1" x14ac:dyDescent="0.25">
      <c r="C43" s="435"/>
      <c r="D43" s="435"/>
      <c r="F43" s="449"/>
      <c r="G43" s="255" t="s">
        <v>1041</v>
      </c>
      <c r="H43" s="255" t="s">
        <v>1042</v>
      </c>
      <c r="I43" s="255" t="s">
        <v>1043</v>
      </c>
      <c r="J43" s="180"/>
    </row>
    <row r="44" spans="3:10" ht="39.75" customHeight="1" thickBot="1" x14ac:dyDescent="0.3">
      <c r="C44" s="436"/>
      <c r="D44" s="436"/>
      <c r="F44" s="450"/>
      <c r="G44" s="257"/>
      <c r="H44" s="257" t="s">
        <v>1044</v>
      </c>
      <c r="I44" s="257" t="s">
        <v>1045</v>
      </c>
      <c r="J44" s="180"/>
    </row>
    <row r="45" spans="3:10" ht="24" customHeight="1" thickBot="1" x14ac:dyDescent="0.3">
      <c r="C45" s="451"/>
      <c r="D45" s="451"/>
      <c r="F45" s="439" t="s">
        <v>1046</v>
      </c>
      <c r="G45" s="439"/>
      <c r="H45" s="439"/>
      <c r="I45" s="439"/>
      <c r="J45" s="180"/>
    </row>
    <row r="46" spans="3:10" s="258" customFormat="1" ht="7.5" customHeight="1" x14ac:dyDescent="0.25">
      <c r="C46" s="434" t="s">
        <v>1047</v>
      </c>
      <c r="D46" s="434"/>
      <c r="F46" s="260"/>
      <c r="G46" s="260"/>
      <c r="H46" s="260"/>
      <c r="I46" s="260"/>
      <c r="J46" s="259"/>
    </row>
    <row r="47" spans="3:10" ht="54.75" customHeight="1" x14ac:dyDescent="0.25">
      <c r="C47" s="435"/>
      <c r="D47" s="435"/>
      <c r="F47" s="437" t="s">
        <v>1048</v>
      </c>
      <c r="G47" s="255" t="s">
        <v>1049</v>
      </c>
      <c r="H47" s="255" t="s">
        <v>1050</v>
      </c>
      <c r="I47" s="255" t="s">
        <v>1051</v>
      </c>
      <c r="J47" s="180"/>
    </row>
    <row r="48" spans="3:10" ht="39.75" customHeight="1" thickBot="1" x14ac:dyDescent="0.3">
      <c r="C48" s="436"/>
      <c r="D48" s="436"/>
      <c r="F48" s="438"/>
      <c r="G48" s="257" t="s">
        <v>1052</v>
      </c>
      <c r="H48" s="257" t="s">
        <v>1053</v>
      </c>
      <c r="I48" s="257" t="s">
        <v>1054</v>
      </c>
      <c r="J48" s="180"/>
    </row>
    <row r="49" spans="3:10" ht="9.75" customHeight="1" x14ac:dyDescent="0.25">
      <c r="C49" s="434" t="s">
        <v>1055</v>
      </c>
      <c r="D49" s="434"/>
      <c r="F49" s="256"/>
      <c r="G49" s="255"/>
      <c r="H49" s="255"/>
      <c r="I49" s="255"/>
      <c r="J49" s="180"/>
    </row>
    <row r="50" spans="3:10" ht="36" customHeight="1" x14ac:dyDescent="0.25">
      <c r="C50" s="435"/>
      <c r="D50" s="435"/>
      <c r="F50" s="437" t="s">
        <v>1056</v>
      </c>
      <c r="G50" s="255" t="s">
        <v>1057</v>
      </c>
      <c r="H50" s="255" t="s">
        <v>1058</v>
      </c>
      <c r="I50" s="255" t="s">
        <v>1059</v>
      </c>
    </row>
    <row r="51" spans="3:10" ht="75.75" customHeight="1" x14ac:dyDescent="0.25">
      <c r="C51" s="435"/>
      <c r="D51" s="435"/>
      <c r="F51" s="437"/>
      <c r="G51" s="255" t="s">
        <v>1060</v>
      </c>
      <c r="H51" s="255" t="s">
        <v>1061</v>
      </c>
      <c r="I51" s="255" t="s">
        <v>1062</v>
      </c>
      <c r="J51" s="180"/>
    </row>
    <row r="52" spans="3:10" ht="76.5" customHeight="1" thickBot="1" x14ac:dyDescent="0.3">
      <c r="C52" s="436"/>
      <c r="D52" s="436"/>
      <c r="F52" s="438"/>
      <c r="G52" s="257"/>
      <c r="H52" s="257" t="s">
        <v>1063</v>
      </c>
      <c r="I52" s="257" t="s">
        <v>1064</v>
      </c>
    </row>
    <row r="53" spans="3:10" ht="9.75" customHeight="1" x14ac:dyDescent="0.25">
      <c r="C53" s="434" t="s">
        <v>1065</v>
      </c>
      <c r="D53" s="434"/>
      <c r="F53" s="256"/>
      <c r="G53" s="255"/>
      <c r="H53" s="255"/>
      <c r="I53" s="255"/>
    </row>
    <row r="54" spans="3:10" ht="69" customHeight="1" x14ac:dyDescent="0.25">
      <c r="C54" s="435"/>
      <c r="D54" s="435"/>
      <c r="E54" s="180"/>
      <c r="F54" s="437" t="s">
        <v>1066</v>
      </c>
      <c r="G54" s="255" t="s">
        <v>1067</v>
      </c>
      <c r="H54" s="255" t="s">
        <v>1068</v>
      </c>
      <c r="I54" s="255" t="s">
        <v>1069</v>
      </c>
    </row>
    <row r="55" spans="3:10" ht="53.25" customHeight="1" thickBot="1" x14ac:dyDescent="0.3">
      <c r="C55" s="436"/>
      <c r="D55" s="436"/>
      <c r="F55" s="437"/>
      <c r="G55" s="255"/>
      <c r="H55" s="254" t="s">
        <v>1070</v>
      </c>
      <c r="I55" s="253" t="s">
        <v>1071</v>
      </c>
      <c r="J55" s="180"/>
    </row>
    <row r="56" spans="3:10" x14ac:dyDescent="0.25">
      <c r="F56" s="252"/>
      <c r="G56" s="252"/>
      <c r="H56" s="252"/>
      <c r="I56" s="252"/>
    </row>
  </sheetData>
  <sheetProtection formatCells="0" formatColumns="0" formatRows="0" insertColumns="0" insertRows="0" insertHyperlinks="0" deleteColumns="0" deleteRows="0" sort="0" autoFilter="0" pivotTables="0"/>
  <mergeCells count="41">
    <mergeCell ref="F54:F55"/>
    <mergeCell ref="F33:F36"/>
    <mergeCell ref="C53:D55"/>
    <mergeCell ref="C41:D44"/>
    <mergeCell ref="F41:F44"/>
    <mergeCell ref="F45:I45"/>
    <mergeCell ref="C33:D36"/>
    <mergeCell ref="I34:I36"/>
    <mergeCell ref="F47:F48"/>
    <mergeCell ref="C45:D45"/>
    <mergeCell ref="G35:G36"/>
    <mergeCell ref="C2:D3"/>
    <mergeCell ref="C5:D5"/>
    <mergeCell ref="F3:I3"/>
    <mergeCell ref="F2:I2"/>
    <mergeCell ref="F6:I6"/>
    <mergeCell ref="F8:F10"/>
    <mergeCell ref="C11:D14"/>
    <mergeCell ref="F16:F18"/>
    <mergeCell ref="F38:F40"/>
    <mergeCell ref="C29:D31"/>
    <mergeCell ref="C37:D40"/>
    <mergeCell ref="C25:D27"/>
    <mergeCell ref="F21:F23"/>
    <mergeCell ref="C21:D23"/>
    <mergeCell ref="C15:D18"/>
    <mergeCell ref="C7:D10"/>
    <mergeCell ref="G12:G13"/>
    <mergeCell ref="F25:F27"/>
    <mergeCell ref="C19:D19"/>
    <mergeCell ref="G22:G23"/>
    <mergeCell ref="F29:F31"/>
    <mergeCell ref="F12:F14"/>
    <mergeCell ref="H30:H31"/>
    <mergeCell ref="C46:D48"/>
    <mergeCell ref="C49:D52"/>
    <mergeCell ref="G16:G17"/>
    <mergeCell ref="G29:G31"/>
    <mergeCell ref="F50:F52"/>
    <mergeCell ref="F19:I19"/>
    <mergeCell ref="H22:H23"/>
  </mergeCells>
  <pageMargins left="0.7" right="0.7" top="0.75" bottom="0.75" header="0.3" footer="0.3"/>
  <pageSetup paperSize="9" scale="46"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41"/>
  <sheetViews>
    <sheetView zoomScale="115" zoomScaleNormal="115" workbookViewId="0">
      <selection activeCell="F3" sqref="F3"/>
    </sheetView>
  </sheetViews>
  <sheetFormatPr defaultColWidth="11.42578125" defaultRowHeight="15" x14ac:dyDescent="0.25"/>
  <cols>
    <col min="1" max="1" width="5" style="25" customWidth="1"/>
    <col min="2" max="2" width="45.7109375" style="25" customWidth="1"/>
    <col min="3" max="3" width="6" style="25" customWidth="1"/>
    <col min="4" max="4" width="62.28515625" style="25" customWidth="1"/>
    <col min="5" max="5" width="7.28515625" style="21" customWidth="1"/>
    <col min="6" max="6" width="111.42578125" style="21" customWidth="1"/>
    <col min="7" max="7" width="5.28515625" style="25" customWidth="1"/>
    <col min="8" max="16384" width="11.42578125" style="25"/>
  </cols>
  <sheetData>
    <row r="1" spans="1:12" ht="11.25" customHeight="1" x14ac:dyDescent="0.25">
      <c r="B1" s="26" t="s">
        <v>1164</v>
      </c>
      <c r="C1" s="21"/>
      <c r="D1" s="26" t="s">
        <v>1165</v>
      </c>
      <c r="F1" s="26" t="s">
        <v>1166</v>
      </c>
      <c r="G1" s="122" t="s">
        <v>1167</v>
      </c>
      <c r="H1" s="39"/>
      <c r="I1" s="39"/>
      <c r="J1" s="39"/>
      <c r="K1" s="39"/>
      <c r="L1" s="39"/>
    </row>
    <row r="2" spans="1:12" ht="11.25" customHeight="1" x14ac:dyDescent="0.25">
      <c r="A2" s="21" t="s">
        <v>1168</v>
      </c>
      <c r="B2" s="21" t="s">
        <v>1169</v>
      </c>
      <c r="C2" s="21" t="s">
        <v>1170</v>
      </c>
      <c r="D2" s="21" t="s">
        <v>1171</v>
      </c>
      <c r="E2" s="21" t="s">
        <v>1172</v>
      </c>
      <c r="F2" s="21" t="s">
        <v>1173</v>
      </c>
      <c r="G2" s="123">
        <v>1</v>
      </c>
    </row>
    <row r="3" spans="1:12" ht="11.25" customHeight="1" x14ac:dyDescent="0.25">
      <c r="A3" s="21"/>
      <c r="B3" s="21"/>
      <c r="C3" s="21"/>
      <c r="D3" s="21"/>
      <c r="E3" s="21" t="s">
        <v>1174</v>
      </c>
      <c r="F3" s="21" t="s">
        <v>1175</v>
      </c>
      <c r="G3" s="123">
        <v>1</v>
      </c>
    </row>
    <row r="4" spans="1:12" ht="11.25" customHeight="1" x14ac:dyDescent="0.25">
      <c r="A4" s="21"/>
      <c r="B4" s="21"/>
      <c r="D4" s="27"/>
      <c r="E4" s="21" t="s">
        <v>1176</v>
      </c>
      <c r="F4" s="21" t="s">
        <v>1177</v>
      </c>
      <c r="G4" s="123">
        <v>1</v>
      </c>
    </row>
    <row r="5" spans="1:12" ht="11.25" customHeight="1" x14ac:dyDescent="0.25">
      <c r="A5" s="21"/>
      <c r="B5" s="21"/>
      <c r="D5" s="27"/>
      <c r="E5" s="21" t="s">
        <v>1178</v>
      </c>
      <c r="F5" s="21" t="s">
        <v>1179</v>
      </c>
      <c r="G5" s="123">
        <v>1</v>
      </c>
    </row>
    <row r="6" spans="1:12" ht="11.25" customHeight="1" x14ac:dyDescent="0.25">
      <c r="A6" s="21"/>
      <c r="B6" s="21"/>
      <c r="D6" s="27"/>
      <c r="E6" s="21" t="s">
        <v>1180</v>
      </c>
      <c r="F6" s="22" t="s">
        <v>1181</v>
      </c>
      <c r="G6" s="123">
        <v>1</v>
      </c>
    </row>
    <row r="7" spans="1:12" ht="11.25" customHeight="1" x14ac:dyDescent="0.25">
      <c r="A7" s="21"/>
      <c r="B7" s="21"/>
      <c r="D7" s="27"/>
      <c r="E7" s="21" t="s">
        <v>1182</v>
      </c>
      <c r="F7" s="21" t="s">
        <v>1183</v>
      </c>
      <c r="G7" s="123">
        <v>1</v>
      </c>
    </row>
    <row r="8" spans="1:12" ht="11.25" customHeight="1" x14ac:dyDescent="0.25">
      <c r="A8" s="21"/>
      <c r="B8" s="21"/>
      <c r="G8" s="123"/>
    </row>
    <row r="9" spans="1:12" ht="11.25" customHeight="1" x14ac:dyDescent="0.25">
      <c r="A9" s="21"/>
      <c r="B9" s="21"/>
      <c r="C9" s="21" t="s">
        <v>1184</v>
      </c>
      <c r="D9" s="21" t="s">
        <v>1185</v>
      </c>
      <c r="E9" s="21" t="s">
        <v>1186</v>
      </c>
      <c r="F9" s="22" t="s">
        <v>1187</v>
      </c>
      <c r="G9" s="123">
        <v>1</v>
      </c>
    </row>
    <row r="10" spans="1:12" ht="11.25" customHeight="1" x14ac:dyDescent="0.25">
      <c r="A10" s="21"/>
      <c r="B10" s="21"/>
      <c r="C10" s="21"/>
      <c r="E10" s="21" t="s">
        <v>1188</v>
      </c>
      <c r="F10" s="22" t="s">
        <v>1189</v>
      </c>
      <c r="G10" s="123">
        <v>1</v>
      </c>
    </row>
    <row r="11" spans="1:12" ht="11.25" customHeight="1" x14ac:dyDescent="0.25">
      <c r="A11" s="21"/>
      <c r="B11" s="21"/>
      <c r="C11" s="21"/>
      <c r="D11" s="21"/>
      <c r="E11" s="21" t="s">
        <v>1190</v>
      </c>
      <c r="F11" s="113" t="s">
        <v>1191</v>
      </c>
      <c r="G11" s="123">
        <v>1</v>
      </c>
    </row>
    <row r="12" spans="1:12" ht="11.25" customHeight="1" x14ac:dyDescent="0.25">
      <c r="A12" s="21"/>
      <c r="B12" s="21"/>
      <c r="C12" s="21"/>
      <c r="D12" s="21"/>
      <c r="E12" s="21" t="s">
        <v>1192</v>
      </c>
      <c r="F12" s="21" t="s">
        <v>1193</v>
      </c>
      <c r="G12" s="123">
        <v>1</v>
      </c>
    </row>
    <row r="13" spans="1:12" ht="11.25" customHeight="1" x14ac:dyDescent="0.25">
      <c r="A13" s="21"/>
      <c r="B13" s="21"/>
      <c r="C13" s="21"/>
      <c r="D13" s="21"/>
      <c r="E13" s="21" t="s">
        <v>1194</v>
      </c>
      <c r="F13" s="21" t="s">
        <v>1195</v>
      </c>
      <c r="G13" s="123">
        <v>1</v>
      </c>
    </row>
    <row r="14" spans="1:12" ht="11.25" customHeight="1" x14ac:dyDescent="0.25">
      <c r="A14" s="21"/>
      <c r="B14" s="21"/>
      <c r="C14" s="21"/>
      <c r="D14" s="21"/>
      <c r="E14" s="21" t="s">
        <v>1196</v>
      </c>
      <c r="F14" s="22" t="s">
        <v>1197</v>
      </c>
      <c r="G14" s="123">
        <v>1</v>
      </c>
    </row>
    <row r="15" spans="1:12" ht="11.25" customHeight="1" x14ac:dyDescent="0.25">
      <c r="A15" s="21"/>
      <c r="B15" s="21"/>
      <c r="C15" s="21"/>
      <c r="D15" s="21"/>
      <c r="E15" s="21" t="s">
        <v>1198</v>
      </c>
      <c r="F15" s="114" t="s">
        <v>1199</v>
      </c>
      <c r="G15" s="123">
        <v>1</v>
      </c>
    </row>
    <row r="16" spans="1:12" ht="11.25" customHeight="1" x14ac:dyDescent="0.25">
      <c r="A16" s="21"/>
      <c r="B16" s="21"/>
      <c r="C16" s="21"/>
      <c r="D16" s="21"/>
      <c r="E16" s="21" t="s">
        <v>1200</v>
      </c>
      <c r="F16" s="22" t="s">
        <v>1201</v>
      </c>
      <c r="G16" s="123">
        <v>1</v>
      </c>
    </row>
    <row r="17" spans="1:7" ht="11.25" customHeight="1" x14ac:dyDescent="0.25">
      <c r="A17" s="23"/>
      <c r="B17" s="27"/>
      <c r="C17" s="21"/>
      <c r="D17" s="27"/>
      <c r="E17" s="21" t="s">
        <v>1202</v>
      </c>
      <c r="F17" s="22" t="s">
        <v>1203</v>
      </c>
      <c r="G17" s="123">
        <v>1</v>
      </c>
    </row>
    <row r="18" spans="1:7" ht="11.25" customHeight="1" x14ac:dyDescent="0.25">
      <c r="A18" s="23"/>
      <c r="B18" s="27"/>
      <c r="C18" s="27"/>
      <c r="E18" s="21" t="s">
        <v>1204</v>
      </c>
      <c r="F18" s="22" t="s">
        <v>1205</v>
      </c>
      <c r="G18" s="123">
        <v>1</v>
      </c>
    </row>
    <row r="19" spans="1:7" ht="11.25" customHeight="1" x14ac:dyDescent="0.25">
      <c r="A19" s="23"/>
      <c r="B19" s="27"/>
      <c r="C19" s="27"/>
      <c r="D19" s="27"/>
      <c r="E19" s="27"/>
      <c r="F19" s="27"/>
      <c r="G19" s="123"/>
    </row>
    <row r="20" spans="1:7" ht="11.25" customHeight="1" x14ac:dyDescent="0.25">
      <c r="A20" s="21"/>
      <c r="C20" s="21" t="s">
        <v>1206</v>
      </c>
      <c r="D20" s="21" t="s">
        <v>1207</v>
      </c>
      <c r="E20" s="21" t="s">
        <v>1208</v>
      </c>
      <c r="F20" s="21" t="s">
        <v>1209</v>
      </c>
      <c r="G20" s="123">
        <v>1</v>
      </c>
    </row>
    <row r="21" spans="1:7" ht="11.25" customHeight="1" x14ac:dyDescent="0.25">
      <c r="A21" s="21"/>
      <c r="C21" s="21"/>
      <c r="D21" s="21"/>
      <c r="E21" s="21" t="s">
        <v>1210</v>
      </c>
      <c r="F21" s="21" t="s">
        <v>1211</v>
      </c>
      <c r="G21" s="123">
        <v>1</v>
      </c>
    </row>
    <row r="22" spans="1:7" ht="11.25" customHeight="1" x14ac:dyDescent="0.25">
      <c r="A22" s="21"/>
      <c r="C22" s="27"/>
      <c r="E22" s="21" t="s">
        <v>1212</v>
      </c>
      <c r="F22" s="22" t="s">
        <v>1213</v>
      </c>
      <c r="G22" s="123">
        <v>1</v>
      </c>
    </row>
    <row r="23" spans="1:7" ht="11.25" customHeight="1" x14ac:dyDescent="0.25">
      <c r="A23" s="21"/>
      <c r="C23" s="27"/>
      <c r="E23" s="21" t="s">
        <v>1214</v>
      </c>
      <c r="F23" s="27" t="s">
        <v>1215</v>
      </c>
      <c r="G23" s="123">
        <v>1</v>
      </c>
    </row>
    <row r="24" spans="1:7" ht="11.25" customHeight="1" x14ac:dyDescent="0.25">
      <c r="A24" s="21"/>
      <c r="C24" s="21"/>
      <c r="D24" s="21"/>
      <c r="E24" s="21" t="s">
        <v>1216</v>
      </c>
      <c r="F24" s="22" t="s">
        <v>1217</v>
      </c>
      <c r="G24" s="123">
        <v>1</v>
      </c>
    </row>
    <row r="25" spans="1:7" ht="11.25" customHeight="1" x14ac:dyDescent="0.25">
      <c r="A25" s="21"/>
      <c r="C25" s="21"/>
      <c r="D25" s="21"/>
      <c r="E25" s="21" t="s">
        <v>1218</v>
      </c>
      <c r="F25" s="27" t="s">
        <v>1219</v>
      </c>
      <c r="G25" s="123">
        <v>1</v>
      </c>
    </row>
    <row r="26" spans="1:7" ht="11.25" customHeight="1" x14ac:dyDescent="0.25">
      <c r="A26" s="21"/>
      <c r="C26" s="21"/>
      <c r="D26" s="21"/>
      <c r="E26" s="27"/>
      <c r="F26" s="25"/>
      <c r="G26" s="123"/>
    </row>
    <row r="27" spans="1:7" ht="11.25" customHeight="1" x14ac:dyDescent="0.25">
      <c r="A27" s="21" t="s">
        <v>1220</v>
      </c>
      <c r="B27" s="21" t="s">
        <v>1221</v>
      </c>
      <c r="C27" s="21" t="s">
        <v>1222</v>
      </c>
      <c r="D27" s="21" t="s">
        <v>1223</v>
      </c>
      <c r="E27" s="21" t="s">
        <v>1224</v>
      </c>
      <c r="F27" s="21" t="s">
        <v>1225</v>
      </c>
      <c r="G27" s="123">
        <v>1</v>
      </c>
    </row>
    <row r="28" spans="1:7" ht="11.25" customHeight="1" x14ac:dyDescent="0.25">
      <c r="A28" s="21"/>
      <c r="B28" s="21"/>
      <c r="C28" s="21"/>
      <c r="D28" s="21"/>
      <c r="E28" s="21" t="s">
        <v>1226</v>
      </c>
      <c r="F28" s="22" t="s">
        <v>1227</v>
      </c>
      <c r="G28" s="123">
        <v>1</v>
      </c>
    </row>
    <row r="29" spans="1:7" ht="11.25" customHeight="1" x14ac:dyDescent="0.25">
      <c r="A29" s="21"/>
      <c r="B29" s="21"/>
      <c r="C29" s="21"/>
      <c r="D29" s="21"/>
      <c r="E29" s="21" t="s">
        <v>1228</v>
      </c>
      <c r="F29" s="22" t="s">
        <v>1229</v>
      </c>
      <c r="G29" s="123">
        <v>1</v>
      </c>
    </row>
    <row r="30" spans="1:7" ht="11.25" customHeight="1" x14ac:dyDescent="0.25">
      <c r="A30" s="21"/>
      <c r="C30" s="21"/>
      <c r="D30" s="21"/>
      <c r="E30" s="21" t="s">
        <v>1230</v>
      </c>
      <c r="F30" s="22" t="s">
        <v>1231</v>
      </c>
      <c r="G30" s="123">
        <v>1</v>
      </c>
    </row>
    <row r="31" spans="1:7" ht="11.25" customHeight="1" x14ac:dyDescent="0.25">
      <c r="A31" s="21"/>
      <c r="C31" s="21"/>
      <c r="D31" s="21"/>
      <c r="E31" s="21" t="s">
        <v>1232</v>
      </c>
      <c r="F31" s="21" t="s">
        <v>1233</v>
      </c>
      <c r="G31" s="123">
        <v>1</v>
      </c>
    </row>
    <row r="32" spans="1:7" ht="11.25" customHeight="1" x14ac:dyDescent="0.25">
      <c r="A32" s="21"/>
      <c r="C32" s="21"/>
      <c r="D32" s="21"/>
      <c r="E32" s="21" t="s">
        <v>1234</v>
      </c>
      <c r="F32" s="21" t="s">
        <v>1235</v>
      </c>
      <c r="G32" s="123">
        <v>1</v>
      </c>
    </row>
    <row r="33" spans="1:7" ht="11.25" customHeight="1" x14ac:dyDescent="0.25">
      <c r="A33" s="21"/>
      <c r="B33" s="21"/>
      <c r="E33" s="21" t="s">
        <v>1236</v>
      </c>
      <c r="F33" s="22" t="s">
        <v>1237</v>
      </c>
      <c r="G33" s="123">
        <v>1</v>
      </c>
    </row>
    <row r="34" spans="1:7" ht="11.25" customHeight="1" x14ac:dyDescent="0.25">
      <c r="A34" s="21"/>
      <c r="B34" s="21"/>
      <c r="E34" s="21" t="s">
        <v>1238</v>
      </c>
      <c r="F34" s="22" t="s">
        <v>1239</v>
      </c>
      <c r="G34" s="123">
        <v>1</v>
      </c>
    </row>
    <row r="35" spans="1:7" ht="11.25" customHeight="1" x14ac:dyDescent="0.25">
      <c r="A35" s="21"/>
      <c r="B35" s="21"/>
      <c r="C35" s="21"/>
      <c r="G35" s="123"/>
    </row>
    <row r="36" spans="1:7" ht="11.25" customHeight="1" x14ac:dyDescent="0.25">
      <c r="A36" s="21"/>
      <c r="B36" s="21"/>
      <c r="C36" s="21" t="s">
        <v>1240</v>
      </c>
      <c r="D36" s="21" t="s">
        <v>1241</v>
      </c>
      <c r="E36" s="21" t="s">
        <v>1242</v>
      </c>
      <c r="F36" s="21" t="s">
        <v>1243</v>
      </c>
      <c r="G36" s="123">
        <v>1</v>
      </c>
    </row>
    <row r="37" spans="1:7" ht="11.25" customHeight="1" x14ac:dyDescent="0.25">
      <c r="A37" s="21"/>
      <c r="B37" s="21"/>
      <c r="C37" s="21"/>
      <c r="D37" s="21"/>
      <c r="E37" s="21" t="s">
        <v>1244</v>
      </c>
      <c r="F37" s="27" t="s">
        <v>1245</v>
      </c>
      <c r="G37" s="123">
        <v>1</v>
      </c>
    </row>
    <row r="38" spans="1:7" ht="11.25" customHeight="1" x14ac:dyDescent="0.25">
      <c r="A38" s="21"/>
      <c r="B38" s="21"/>
      <c r="D38" s="19"/>
      <c r="E38" s="21" t="s">
        <v>1246</v>
      </c>
      <c r="F38" s="21" t="s">
        <v>1247</v>
      </c>
      <c r="G38" s="123">
        <v>1</v>
      </c>
    </row>
    <row r="39" spans="1:7" ht="11.25" customHeight="1" x14ac:dyDescent="0.25">
      <c r="A39" s="21"/>
      <c r="B39" s="21"/>
      <c r="D39" s="19"/>
      <c r="E39" s="21" t="s">
        <v>1248</v>
      </c>
      <c r="F39" s="21" t="s">
        <v>1249</v>
      </c>
      <c r="G39" s="123">
        <v>1</v>
      </c>
    </row>
    <row r="40" spans="1:7" ht="11.25" customHeight="1" x14ac:dyDescent="0.25">
      <c r="A40" s="21"/>
      <c r="B40" s="21"/>
      <c r="D40" s="19"/>
      <c r="G40" s="123"/>
    </row>
    <row r="41" spans="1:7" ht="11.25" customHeight="1" x14ac:dyDescent="0.25">
      <c r="A41" s="21" t="s">
        <v>1250</v>
      </c>
      <c r="B41" s="21" t="s">
        <v>1251</v>
      </c>
      <c r="C41" s="21" t="s">
        <v>1252</v>
      </c>
      <c r="D41" s="21" t="s">
        <v>1253</v>
      </c>
      <c r="E41" s="21" t="s">
        <v>1254</v>
      </c>
      <c r="F41" s="21" t="s">
        <v>1255</v>
      </c>
      <c r="G41" s="123">
        <v>1</v>
      </c>
    </row>
    <row r="42" spans="1:7" ht="11.25" customHeight="1" x14ac:dyDescent="0.25">
      <c r="A42" s="21"/>
      <c r="B42" s="21"/>
      <c r="E42" s="21" t="s">
        <v>1256</v>
      </c>
      <c r="F42" s="21" t="s">
        <v>1257</v>
      </c>
      <c r="G42" s="123">
        <v>1</v>
      </c>
    </row>
    <row r="43" spans="1:7" ht="11.25" customHeight="1" x14ac:dyDescent="0.25">
      <c r="G43" s="123"/>
    </row>
    <row r="44" spans="1:7" ht="11.25" customHeight="1" x14ac:dyDescent="0.25">
      <c r="C44" s="21" t="s">
        <v>1258</v>
      </c>
      <c r="D44" s="21" t="s">
        <v>1259</v>
      </c>
      <c r="E44" s="21" t="s">
        <v>1260</v>
      </c>
      <c r="F44" s="19" t="s">
        <v>1261</v>
      </c>
      <c r="G44" s="123">
        <v>1</v>
      </c>
    </row>
    <row r="45" spans="1:7" ht="11.25" customHeight="1" x14ac:dyDescent="0.25">
      <c r="E45" s="21" t="s">
        <v>1262</v>
      </c>
      <c r="F45" s="21" t="s">
        <v>1263</v>
      </c>
      <c r="G45" s="123">
        <v>1</v>
      </c>
    </row>
    <row r="46" spans="1:7" ht="11.25" customHeight="1" x14ac:dyDescent="0.25">
      <c r="G46" s="123"/>
    </row>
    <row r="47" spans="1:7" ht="11.25" customHeight="1" x14ac:dyDescent="0.25">
      <c r="A47" s="21"/>
      <c r="C47" s="21" t="s">
        <v>1264</v>
      </c>
      <c r="D47" s="22" t="s">
        <v>1265</v>
      </c>
      <c r="E47" s="27" t="s">
        <v>1266</v>
      </c>
      <c r="F47" s="22" t="s">
        <v>1267</v>
      </c>
      <c r="G47" s="123">
        <v>1</v>
      </c>
    </row>
    <row r="48" spans="1:7" ht="11.25" customHeight="1" x14ac:dyDescent="0.25">
      <c r="D48" s="27"/>
      <c r="E48" s="27" t="s">
        <v>1268</v>
      </c>
      <c r="F48" s="22" t="s">
        <v>1269</v>
      </c>
      <c r="G48" s="123">
        <v>1</v>
      </c>
    </row>
    <row r="49" spans="3:7" ht="11.25" customHeight="1" x14ac:dyDescent="0.25">
      <c r="D49" s="27"/>
      <c r="E49" s="27" t="s">
        <v>1270</v>
      </c>
      <c r="F49" s="22" t="s">
        <v>1271</v>
      </c>
      <c r="G49" s="123">
        <v>1</v>
      </c>
    </row>
    <row r="50" spans="3:7" ht="11.25" customHeight="1" x14ac:dyDescent="0.25">
      <c r="D50" s="27"/>
      <c r="E50" s="27" t="s">
        <v>1272</v>
      </c>
      <c r="F50" s="22" t="s">
        <v>1273</v>
      </c>
      <c r="G50" s="123">
        <v>1</v>
      </c>
    </row>
    <row r="51" spans="3:7" ht="11.25" customHeight="1" x14ac:dyDescent="0.25">
      <c r="C51" s="27"/>
      <c r="D51" s="27"/>
      <c r="E51" s="27" t="s">
        <v>1274</v>
      </c>
      <c r="F51" s="22" t="s">
        <v>1275</v>
      </c>
      <c r="G51" s="123">
        <v>1</v>
      </c>
    </row>
    <row r="52" spans="3:7" ht="11.25" customHeight="1" x14ac:dyDescent="0.25">
      <c r="C52" s="27"/>
      <c r="D52" s="27"/>
      <c r="E52" s="27" t="s">
        <v>1276</v>
      </c>
      <c r="F52" s="22" t="s">
        <v>1277</v>
      </c>
      <c r="G52" s="123">
        <v>1</v>
      </c>
    </row>
    <row r="53" spans="3:7" ht="11.25" customHeight="1" x14ac:dyDescent="0.25">
      <c r="C53" s="27"/>
      <c r="D53" s="27"/>
      <c r="E53" s="27" t="s">
        <v>1278</v>
      </c>
      <c r="F53" s="22" t="s">
        <v>1279</v>
      </c>
      <c r="G53" s="123">
        <v>1</v>
      </c>
    </row>
    <row r="54" spans="3:7" ht="11.25" customHeight="1" x14ac:dyDescent="0.25">
      <c r="C54" s="27"/>
      <c r="D54" s="27"/>
      <c r="E54" s="27" t="s">
        <v>1280</v>
      </c>
      <c r="F54" s="22" t="s">
        <v>1281</v>
      </c>
      <c r="G54" s="123">
        <v>1</v>
      </c>
    </row>
    <row r="55" spans="3:7" ht="11.25" customHeight="1" x14ac:dyDescent="0.25">
      <c r="C55" s="27"/>
      <c r="D55" s="27"/>
      <c r="E55" s="27" t="s">
        <v>1282</v>
      </c>
      <c r="F55" s="22" t="s">
        <v>1283</v>
      </c>
      <c r="G55" s="123">
        <v>1</v>
      </c>
    </row>
    <row r="56" spans="3:7" ht="11.25" customHeight="1" x14ac:dyDescent="0.25">
      <c r="C56" s="27"/>
      <c r="D56" s="27"/>
      <c r="E56" s="27" t="s">
        <v>1284</v>
      </c>
      <c r="F56" s="22" t="s">
        <v>1285</v>
      </c>
      <c r="G56" s="123">
        <v>1</v>
      </c>
    </row>
    <row r="57" spans="3:7" ht="11.25" customHeight="1" x14ac:dyDescent="0.25">
      <c r="C57" s="27"/>
      <c r="E57" s="25"/>
      <c r="F57" s="25"/>
    </row>
    <row r="58" spans="3:7" ht="11.25" customHeight="1" x14ac:dyDescent="0.25">
      <c r="C58" s="27"/>
      <c r="E58" s="25"/>
      <c r="F58" s="25"/>
    </row>
    <row r="59" spans="3:7" ht="11.25" customHeight="1" x14ac:dyDescent="0.25">
      <c r="C59" s="27"/>
      <c r="E59" s="25"/>
      <c r="F59" s="25"/>
    </row>
    <row r="60" spans="3:7" ht="11.25" customHeight="1" x14ac:dyDescent="0.25">
      <c r="C60" s="27"/>
      <c r="E60" s="25"/>
      <c r="F60" s="25"/>
    </row>
    <row r="61" spans="3:7" ht="11.25" customHeight="1" x14ac:dyDescent="0.25"/>
    <row r="62" spans="3:7" ht="11.25" customHeight="1" x14ac:dyDescent="0.25"/>
    <row r="63" spans="3:7" ht="11.25" customHeight="1" x14ac:dyDescent="0.25"/>
    <row r="64" spans="3:7" ht="11.25" customHeight="1" x14ac:dyDescent="0.25"/>
    <row r="65" spans="5:6" ht="11.25" customHeight="1" x14ac:dyDescent="0.25"/>
    <row r="66" spans="5:6" ht="11.25" customHeight="1" x14ac:dyDescent="0.25"/>
    <row r="67" spans="5:6" ht="11.25" customHeight="1" x14ac:dyDescent="0.25"/>
    <row r="68" spans="5:6" ht="11.25" customHeight="1" x14ac:dyDescent="0.25"/>
    <row r="69" spans="5:6" ht="11.25" customHeight="1" x14ac:dyDescent="0.25"/>
    <row r="70" spans="5:6" ht="11.25" customHeight="1" x14ac:dyDescent="0.25"/>
    <row r="71" spans="5:6" ht="11.25" customHeight="1" x14ac:dyDescent="0.25"/>
    <row r="72" spans="5:6" ht="11.25" customHeight="1" x14ac:dyDescent="0.25">
      <c r="E72" s="25"/>
      <c r="F72" s="25"/>
    </row>
    <row r="73" spans="5:6" ht="11.25" customHeight="1" x14ac:dyDescent="0.25">
      <c r="E73" s="25"/>
      <c r="F73" s="25"/>
    </row>
    <row r="74" spans="5:6" ht="11.25" customHeight="1" x14ac:dyDescent="0.25">
      <c r="E74" s="25"/>
      <c r="F74" s="25"/>
    </row>
    <row r="75" spans="5:6" ht="11.25" customHeight="1" x14ac:dyDescent="0.25">
      <c r="E75" s="25"/>
      <c r="F75" s="25"/>
    </row>
    <row r="76" spans="5:6" ht="11.25" customHeight="1" x14ac:dyDescent="0.25">
      <c r="E76" s="25"/>
      <c r="F76" s="25"/>
    </row>
    <row r="77" spans="5:6" ht="11.25" customHeight="1" x14ac:dyDescent="0.25">
      <c r="E77" s="25"/>
      <c r="F77" s="25"/>
    </row>
    <row r="78" spans="5:6" ht="11.25" customHeight="1" x14ac:dyDescent="0.25">
      <c r="E78" s="25"/>
      <c r="F78" s="25"/>
    </row>
    <row r="79" spans="5:6" ht="11.25" customHeight="1" x14ac:dyDescent="0.25">
      <c r="E79" s="25"/>
      <c r="F79" s="25"/>
    </row>
    <row r="80" spans="5:6" ht="11.25" customHeight="1" x14ac:dyDescent="0.25">
      <c r="E80" s="25"/>
      <c r="F80" s="25"/>
    </row>
    <row r="81" spans="5:6" ht="11.25" customHeight="1" x14ac:dyDescent="0.25">
      <c r="E81" s="25"/>
      <c r="F81" s="25"/>
    </row>
    <row r="82" spans="5:6" ht="11.25" customHeight="1" x14ac:dyDescent="0.25">
      <c r="E82" s="25"/>
      <c r="F82" s="25"/>
    </row>
    <row r="83" spans="5:6" ht="11.25" customHeight="1" x14ac:dyDescent="0.25">
      <c r="E83" s="25"/>
      <c r="F83" s="25"/>
    </row>
    <row r="84" spans="5:6" ht="11.25" customHeight="1" x14ac:dyDescent="0.25">
      <c r="E84" s="25"/>
      <c r="F84" s="25"/>
    </row>
    <row r="85" spans="5:6" ht="11.25" customHeight="1" x14ac:dyDescent="0.25">
      <c r="E85" s="25"/>
      <c r="F85" s="25"/>
    </row>
    <row r="86" spans="5:6" ht="11.25" customHeight="1" x14ac:dyDescent="0.25">
      <c r="E86" s="25"/>
      <c r="F86" s="25"/>
    </row>
    <row r="87" spans="5:6" ht="11.25" customHeight="1" x14ac:dyDescent="0.25">
      <c r="E87" s="25"/>
      <c r="F87" s="25"/>
    </row>
    <row r="88" spans="5:6" ht="11.25" customHeight="1" x14ac:dyDescent="0.25">
      <c r="E88" s="25"/>
      <c r="F88" s="25"/>
    </row>
    <row r="89" spans="5:6" ht="11.25" customHeight="1" x14ac:dyDescent="0.25">
      <c r="E89" s="25"/>
      <c r="F89" s="25"/>
    </row>
    <row r="90" spans="5:6" ht="11.25" customHeight="1" x14ac:dyDescent="0.25">
      <c r="E90" s="25"/>
      <c r="F90" s="25"/>
    </row>
    <row r="91" spans="5:6" ht="11.25" customHeight="1" x14ac:dyDescent="0.25">
      <c r="E91" s="25"/>
      <c r="F91" s="25"/>
    </row>
    <row r="92" spans="5:6" ht="11.25" customHeight="1" x14ac:dyDescent="0.25">
      <c r="E92" s="25"/>
      <c r="F92" s="25"/>
    </row>
    <row r="93" spans="5:6" ht="11.25" customHeight="1" x14ac:dyDescent="0.25">
      <c r="E93" s="25"/>
      <c r="F93" s="25"/>
    </row>
    <row r="94" spans="5:6" ht="11.25" customHeight="1" x14ac:dyDescent="0.25">
      <c r="E94" s="25"/>
      <c r="F94" s="25"/>
    </row>
    <row r="95" spans="5:6" ht="11.25" customHeight="1" x14ac:dyDescent="0.25">
      <c r="E95" s="25"/>
      <c r="F95" s="25"/>
    </row>
    <row r="96" spans="5:6" ht="11.25" customHeight="1" x14ac:dyDescent="0.25">
      <c r="E96" s="25"/>
      <c r="F96" s="25"/>
    </row>
    <row r="97" spans="5:6" ht="11.25" customHeight="1" x14ac:dyDescent="0.25">
      <c r="E97" s="25"/>
      <c r="F97" s="25"/>
    </row>
    <row r="98" spans="5:6" ht="11.25" customHeight="1" x14ac:dyDescent="0.25">
      <c r="E98" s="25"/>
      <c r="F98" s="25"/>
    </row>
    <row r="99" spans="5:6" ht="11.25" customHeight="1" x14ac:dyDescent="0.25">
      <c r="E99" s="25"/>
      <c r="F99" s="25"/>
    </row>
    <row r="100" spans="5:6" ht="11.25" customHeight="1" x14ac:dyDescent="0.25">
      <c r="E100" s="25"/>
      <c r="F100" s="25"/>
    </row>
    <row r="101" spans="5:6" ht="12" customHeight="1" x14ac:dyDescent="0.25">
      <c r="E101" s="25"/>
      <c r="F101" s="25"/>
    </row>
    <row r="102" spans="5:6" ht="12" customHeight="1" x14ac:dyDescent="0.25">
      <c r="E102" s="25"/>
      <c r="F102" s="25"/>
    </row>
    <row r="103" spans="5:6" ht="12" customHeight="1" x14ac:dyDescent="0.25">
      <c r="E103" s="25"/>
      <c r="F103" s="25"/>
    </row>
    <row r="104" spans="5:6" ht="12" customHeight="1" x14ac:dyDescent="0.25">
      <c r="E104" s="25"/>
      <c r="F104" s="25"/>
    </row>
    <row r="105" spans="5:6" ht="12" customHeight="1" x14ac:dyDescent="0.25">
      <c r="E105" s="25"/>
      <c r="F105" s="25"/>
    </row>
    <row r="106" spans="5:6" ht="12" customHeight="1" x14ac:dyDescent="0.25">
      <c r="E106" s="25"/>
      <c r="F106" s="25"/>
    </row>
    <row r="107" spans="5:6" ht="12" customHeight="1" x14ac:dyDescent="0.25">
      <c r="E107" s="25"/>
      <c r="F107" s="25"/>
    </row>
    <row r="108" spans="5:6" ht="12" customHeight="1" x14ac:dyDescent="0.25">
      <c r="E108" s="25"/>
      <c r="F108" s="25"/>
    </row>
    <row r="109" spans="5:6" ht="12" customHeight="1" x14ac:dyDescent="0.25">
      <c r="E109" s="25"/>
      <c r="F109" s="25"/>
    </row>
    <row r="110" spans="5:6" ht="12" customHeight="1" x14ac:dyDescent="0.25">
      <c r="E110" s="25"/>
      <c r="F110" s="25"/>
    </row>
    <row r="111" spans="5:6" ht="12" customHeight="1" x14ac:dyDescent="0.25">
      <c r="E111" s="25"/>
      <c r="F111" s="25"/>
    </row>
    <row r="112" spans="5:6" ht="12" customHeight="1" x14ac:dyDescent="0.25">
      <c r="E112" s="25"/>
      <c r="F112" s="25"/>
    </row>
    <row r="113" spans="5:6" ht="12" customHeight="1" x14ac:dyDescent="0.25">
      <c r="E113" s="25"/>
      <c r="F113" s="25"/>
    </row>
    <row r="114" spans="5:6" ht="12" customHeight="1" x14ac:dyDescent="0.25">
      <c r="E114" s="25"/>
      <c r="F114" s="25"/>
    </row>
    <row r="115" spans="5:6" ht="12" customHeight="1" x14ac:dyDescent="0.25">
      <c r="E115" s="25"/>
      <c r="F115" s="25"/>
    </row>
    <row r="116" spans="5:6" ht="12" customHeight="1" x14ac:dyDescent="0.25">
      <c r="E116" s="25"/>
      <c r="F116" s="25"/>
    </row>
    <row r="117" spans="5:6" ht="12" customHeight="1" x14ac:dyDescent="0.25">
      <c r="E117" s="25"/>
      <c r="F117" s="25"/>
    </row>
    <row r="118" spans="5:6" ht="12" customHeight="1" x14ac:dyDescent="0.25">
      <c r="E118" s="25"/>
      <c r="F118" s="25"/>
    </row>
    <row r="119" spans="5:6" ht="12" customHeight="1" x14ac:dyDescent="0.25">
      <c r="E119" s="25"/>
      <c r="F119" s="25"/>
    </row>
    <row r="120" spans="5:6" ht="12" customHeight="1" x14ac:dyDescent="0.25">
      <c r="E120" s="25"/>
      <c r="F120" s="25"/>
    </row>
    <row r="121" spans="5:6" ht="12" customHeight="1" x14ac:dyDescent="0.25">
      <c r="E121" s="25"/>
      <c r="F121" s="25"/>
    </row>
    <row r="122" spans="5:6" ht="12" customHeight="1" x14ac:dyDescent="0.25">
      <c r="E122" s="25"/>
      <c r="F122" s="25"/>
    </row>
    <row r="123" spans="5:6" ht="12" customHeight="1" x14ac:dyDescent="0.25">
      <c r="E123" s="25"/>
      <c r="F123" s="25"/>
    </row>
    <row r="124" spans="5:6" ht="12" customHeight="1" x14ac:dyDescent="0.25">
      <c r="E124" s="25"/>
      <c r="F124" s="25"/>
    </row>
    <row r="125" spans="5:6" ht="12" customHeight="1" x14ac:dyDescent="0.25">
      <c r="E125" s="25"/>
      <c r="F125" s="25"/>
    </row>
    <row r="126" spans="5:6" ht="12" customHeight="1" x14ac:dyDescent="0.25">
      <c r="E126" s="25"/>
      <c r="F126" s="25"/>
    </row>
    <row r="127" spans="5:6" ht="12" customHeight="1" x14ac:dyDescent="0.25">
      <c r="E127" s="25"/>
      <c r="F127" s="25"/>
    </row>
    <row r="128" spans="5:6" ht="12" customHeight="1" x14ac:dyDescent="0.25">
      <c r="E128" s="25"/>
      <c r="F128" s="25"/>
    </row>
    <row r="129" spans="5:6" ht="12" customHeight="1" x14ac:dyDescent="0.25">
      <c r="E129" s="25"/>
      <c r="F129" s="25"/>
    </row>
    <row r="130" spans="5:6" ht="12" customHeight="1" x14ac:dyDescent="0.25">
      <c r="E130" s="25"/>
      <c r="F130" s="25"/>
    </row>
    <row r="131" spans="5:6" ht="12" customHeight="1" x14ac:dyDescent="0.25">
      <c r="E131" s="25"/>
      <c r="F131" s="25"/>
    </row>
    <row r="132" spans="5:6" ht="12" customHeight="1" x14ac:dyDescent="0.25">
      <c r="E132" s="25"/>
      <c r="F132" s="25"/>
    </row>
    <row r="133" spans="5:6" ht="12" customHeight="1" x14ac:dyDescent="0.25">
      <c r="E133" s="25"/>
      <c r="F133" s="25"/>
    </row>
    <row r="134" spans="5:6" ht="12" customHeight="1" x14ac:dyDescent="0.25">
      <c r="E134" s="25"/>
      <c r="F134" s="25"/>
    </row>
    <row r="135" spans="5:6" ht="12" customHeight="1" x14ac:dyDescent="0.25">
      <c r="E135" s="25"/>
      <c r="F135" s="25"/>
    </row>
    <row r="136" spans="5:6" ht="12" customHeight="1" x14ac:dyDescent="0.25">
      <c r="E136" s="25"/>
      <c r="F136" s="25"/>
    </row>
    <row r="137" spans="5:6" ht="12" customHeight="1" x14ac:dyDescent="0.25">
      <c r="E137" s="25"/>
      <c r="F137" s="25"/>
    </row>
    <row r="138" spans="5:6" ht="12" customHeight="1" x14ac:dyDescent="0.25">
      <c r="E138" s="25"/>
      <c r="F138" s="25"/>
    </row>
    <row r="139" spans="5:6" ht="12" customHeight="1" x14ac:dyDescent="0.25">
      <c r="E139" s="25"/>
      <c r="F139" s="25"/>
    </row>
    <row r="140" spans="5:6" ht="12" customHeight="1" x14ac:dyDescent="0.25">
      <c r="E140" s="25"/>
      <c r="F140" s="25"/>
    </row>
    <row r="141" spans="5:6" ht="12" customHeight="1" x14ac:dyDescent="0.25">
      <c r="E141" s="25"/>
      <c r="F141"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O83"/>
  <sheetViews>
    <sheetView zoomScale="115" zoomScaleNormal="115" workbookViewId="0">
      <pane xSplit="31485" topLeftCell="J1"/>
      <selection activeCell="D14" sqref="D14"/>
      <selection pane="topRight" activeCell="J33" sqref="J33"/>
    </sheetView>
  </sheetViews>
  <sheetFormatPr defaultColWidth="11.42578125" defaultRowHeight="12.75" x14ac:dyDescent="0.25"/>
  <cols>
    <col min="1" max="1" width="4.5703125" style="14" customWidth="1"/>
    <col min="2" max="2" width="32.7109375" style="14" customWidth="1"/>
    <col min="3" max="3" width="6.85546875" style="14" customWidth="1"/>
    <col min="4" max="4" width="56.140625" style="14" customWidth="1"/>
    <col min="5" max="5" width="6.28515625" style="14" customWidth="1"/>
    <col min="6" max="6" width="109" style="14" customWidth="1"/>
    <col min="7" max="7" width="5" style="14" customWidth="1"/>
    <col min="8" max="8" width="19" style="14" customWidth="1"/>
    <col min="9" max="16384" width="11.42578125" style="14"/>
  </cols>
  <sheetData>
    <row r="1" spans="1:15" ht="12" customHeight="1" x14ac:dyDescent="0.25">
      <c r="B1" s="16" t="s">
        <v>1286</v>
      </c>
      <c r="D1" s="16" t="s">
        <v>1287</v>
      </c>
      <c r="F1" s="16" t="s">
        <v>1288</v>
      </c>
      <c r="G1" s="122" t="s">
        <v>1289</v>
      </c>
      <c r="H1" s="39"/>
      <c r="I1" s="39"/>
      <c r="J1" s="39"/>
      <c r="K1" s="39"/>
      <c r="L1" s="39"/>
      <c r="M1" s="40"/>
      <c r="N1" s="40"/>
      <c r="O1" s="40"/>
    </row>
    <row r="2" spans="1:15" ht="11.25" customHeight="1" x14ac:dyDescent="0.25">
      <c r="A2" s="14" t="s">
        <v>1290</v>
      </c>
      <c r="B2" s="14" t="s">
        <v>1291</v>
      </c>
      <c r="C2" s="14" t="s">
        <v>1292</v>
      </c>
      <c r="D2" s="14" t="s">
        <v>1293</v>
      </c>
      <c r="E2" s="14" t="s">
        <v>1294</v>
      </c>
      <c r="F2" s="28" t="s">
        <v>1295</v>
      </c>
      <c r="G2" s="123">
        <v>1</v>
      </c>
    </row>
    <row r="3" spans="1:15" ht="11.25" customHeight="1" x14ac:dyDescent="0.25">
      <c r="E3" s="14" t="s">
        <v>1296</v>
      </c>
      <c r="F3" s="14" t="s">
        <v>1297</v>
      </c>
      <c r="G3" s="123">
        <v>1</v>
      </c>
    </row>
    <row r="4" spans="1:15" ht="11.25" customHeight="1" x14ac:dyDescent="0.25">
      <c r="E4" s="14" t="s">
        <v>1298</v>
      </c>
      <c r="F4" s="115" t="s">
        <v>1299</v>
      </c>
      <c r="G4" s="123">
        <v>1</v>
      </c>
    </row>
    <row r="5" spans="1:15" ht="11.25" customHeight="1" x14ac:dyDescent="0.25">
      <c r="E5" s="14" t="s">
        <v>1300</v>
      </c>
      <c r="F5" s="20" t="s">
        <v>1301</v>
      </c>
      <c r="G5" s="123">
        <v>1</v>
      </c>
    </row>
    <row r="6" spans="1:15" ht="11.25" customHeight="1" x14ac:dyDescent="0.25">
      <c r="B6" s="15"/>
      <c r="C6" s="15"/>
      <c r="D6" s="15"/>
      <c r="E6" s="15"/>
      <c r="F6" s="15"/>
      <c r="G6" s="123"/>
    </row>
    <row r="7" spans="1:15" ht="11.25" customHeight="1" x14ac:dyDescent="0.25">
      <c r="C7" s="14" t="s">
        <v>1302</v>
      </c>
      <c r="D7" s="30" t="s">
        <v>1303</v>
      </c>
      <c r="E7" s="15" t="s">
        <v>1304</v>
      </c>
      <c r="F7" s="15" t="s">
        <v>1305</v>
      </c>
      <c r="G7" s="123">
        <v>1</v>
      </c>
    </row>
    <row r="8" spans="1:15" ht="11.25" customHeight="1" x14ac:dyDescent="0.25">
      <c r="D8" s="15"/>
      <c r="E8" s="15" t="s">
        <v>1306</v>
      </c>
      <c r="F8" s="15" t="s">
        <v>1307</v>
      </c>
      <c r="G8" s="123">
        <v>1</v>
      </c>
    </row>
    <row r="9" spans="1:15" ht="11.25" customHeight="1" x14ac:dyDescent="0.25">
      <c r="D9" s="15"/>
      <c r="E9" s="15" t="s">
        <v>1308</v>
      </c>
      <c r="F9" s="15" t="s">
        <v>1309</v>
      </c>
      <c r="G9" s="123">
        <v>1</v>
      </c>
    </row>
    <row r="10" spans="1:15" ht="11.25" customHeight="1" x14ac:dyDescent="0.25">
      <c r="D10" s="15"/>
      <c r="E10" s="15" t="s">
        <v>1310</v>
      </c>
      <c r="F10" s="15" t="s">
        <v>1311</v>
      </c>
      <c r="G10" s="123">
        <v>1</v>
      </c>
    </row>
    <row r="11" spans="1:15" ht="11.25" customHeight="1" x14ac:dyDescent="0.25">
      <c r="G11" s="123"/>
    </row>
    <row r="12" spans="1:15" ht="11.25" customHeight="1" x14ac:dyDescent="0.25">
      <c r="A12" s="14" t="s">
        <v>1312</v>
      </c>
      <c r="B12" s="15" t="s">
        <v>1313</v>
      </c>
      <c r="C12" s="15" t="s">
        <v>1314</v>
      </c>
      <c r="D12" s="14" t="s">
        <v>1315</v>
      </c>
      <c r="E12" s="14" t="s">
        <v>1316</v>
      </c>
      <c r="F12" s="14" t="s">
        <v>1317</v>
      </c>
      <c r="G12" s="123">
        <v>1</v>
      </c>
    </row>
    <row r="13" spans="1:15" ht="11.25" customHeight="1" x14ac:dyDescent="0.25">
      <c r="B13" s="15"/>
      <c r="E13" s="14" t="s">
        <v>1318</v>
      </c>
      <c r="F13" s="14" t="s">
        <v>1319</v>
      </c>
      <c r="G13" s="123">
        <v>1</v>
      </c>
    </row>
    <row r="14" spans="1:15" ht="11.25" customHeight="1" x14ac:dyDescent="0.25">
      <c r="E14" s="14" t="s">
        <v>1320</v>
      </c>
      <c r="F14" s="15" t="s">
        <v>1321</v>
      </c>
      <c r="G14" s="123">
        <v>1</v>
      </c>
    </row>
    <row r="15" spans="1:15" ht="11.25" customHeight="1" x14ac:dyDescent="0.25">
      <c r="E15" s="14" t="s">
        <v>1322</v>
      </c>
      <c r="F15" s="15" t="s">
        <v>1323</v>
      </c>
      <c r="G15" s="123">
        <v>1</v>
      </c>
    </row>
    <row r="16" spans="1:15" ht="11.25" customHeight="1" x14ac:dyDescent="0.25">
      <c r="D16" s="15"/>
      <c r="E16" s="14" t="s">
        <v>1324</v>
      </c>
      <c r="F16" s="15" t="s">
        <v>1325</v>
      </c>
      <c r="G16" s="123">
        <v>1</v>
      </c>
    </row>
    <row r="17" spans="1:7" ht="11.25" customHeight="1" x14ac:dyDescent="0.25">
      <c r="D17" s="15"/>
      <c r="E17" s="14" t="s">
        <v>1326</v>
      </c>
      <c r="F17" s="15" t="s">
        <v>1327</v>
      </c>
      <c r="G17" s="123">
        <v>1</v>
      </c>
    </row>
    <row r="18" spans="1:7" ht="11.25" customHeight="1" x14ac:dyDescent="0.25">
      <c r="E18" s="14" t="s">
        <v>1328</v>
      </c>
      <c r="F18" s="20" t="s">
        <v>1329</v>
      </c>
      <c r="G18" s="123">
        <v>1</v>
      </c>
    </row>
    <row r="19" spans="1:7" ht="11.25" customHeight="1" x14ac:dyDescent="0.25">
      <c r="E19" s="14" t="s">
        <v>1330</v>
      </c>
      <c r="F19" s="20" t="s">
        <v>1331</v>
      </c>
      <c r="G19" s="123">
        <v>1</v>
      </c>
    </row>
    <row r="20" spans="1:7" ht="11.25" customHeight="1" x14ac:dyDescent="0.25">
      <c r="G20" s="123"/>
    </row>
    <row r="21" spans="1:7" ht="11.25" customHeight="1" x14ac:dyDescent="0.25">
      <c r="A21" s="14" t="s">
        <v>1332</v>
      </c>
      <c r="B21" s="14" t="s">
        <v>1333</v>
      </c>
      <c r="C21" s="14" t="s">
        <v>1334</v>
      </c>
      <c r="D21" s="14" t="s">
        <v>1335</v>
      </c>
      <c r="E21" s="15" t="s">
        <v>1336</v>
      </c>
      <c r="F21" s="14" t="s">
        <v>1337</v>
      </c>
      <c r="G21" s="123">
        <v>1</v>
      </c>
    </row>
    <row r="22" spans="1:7" ht="11.25" customHeight="1" x14ac:dyDescent="0.25">
      <c r="D22" s="28"/>
      <c r="E22" s="15" t="s">
        <v>1338</v>
      </c>
      <c r="F22" s="20" t="s">
        <v>1339</v>
      </c>
      <c r="G22" s="123">
        <v>1</v>
      </c>
    </row>
    <row r="23" spans="1:7" ht="11.25" customHeight="1" x14ac:dyDescent="0.25">
      <c r="C23" s="15"/>
      <c r="D23" s="15"/>
      <c r="E23" s="15" t="s">
        <v>1340</v>
      </c>
      <c r="F23" s="15" t="s">
        <v>1341</v>
      </c>
      <c r="G23" s="123">
        <v>1</v>
      </c>
    </row>
    <row r="24" spans="1:7" ht="11.25" customHeight="1" x14ac:dyDescent="0.25">
      <c r="B24" s="16"/>
      <c r="C24" s="15"/>
      <c r="D24" s="15"/>
      <c r="E24" s="15"/>
      <c r="F24" s="15"/>
      <c r="G24" s="123"/>
    </row>
    <row r="25" spans="1:7" ht="11.25" customHeight="1" x14ac:dyDescent="0.25">
      <c r="A25" s="14" t="s">
        <v>1342</v>
      </c>
      <c r="B25" s="15" t="s">
        <v>1343</v>
      </c>
      <c r="C25" s="14" t="s">
        <v>1344</v>
      </c>
      <c r="D25" s="14" t="s">
        <v>1345</v>
      </c>
      <c r="E25" s="14" t="s">
        <v>1346</v>
      </c>
      <c r="F25" s="14" t="s">
        <v>1347</v>
      </c>
      <c r="G25" s="123">
        <v>1</v>
      </c>
    </row>
    <row r="26" spans="1:7" ht="11.25" customHeight="1" x14ac:dyDescent="0.25">
      <c r="D26" s="28"/>
      <c r="E26" s="14" t="s">
        <v>1348</v>
      </c>
      <c r="F26" s="14" t="s">
        <v>1349</v>
      </c>
      <c r="G26" s="123">
        <v>1</v>
      </c>
    </row>
    <row r="27" spans="1:7" ht="11.25" customHeight="1" x14ac:dyDescent="0.25">
      <c r="E27" s="14" t="s">
        <v>1350</v>
      </c>
      <c r="F27" s="15" t="s">
        <v>1351</v>
      </c>
      <c r="G27" s="123">
        <v>1</v>
      </c>
    </row>
    <row r="28" spans="1:7" ht="11.25" customHeight="1" x14ac:dyDescent="0.25">
      <c r="E28" s="14" t="s">
        <v>1352</v>
      </c>
      <c r="F28" s="14" t="s">
        <v>1353</v>
      </c>
      <c r="G28" s="123">
        <v>1</v>
      </c>
    </row>
    <row r="29" spans="1:7" ht="11.25" customHeight="1" x14ac:dyDescent="0.25">
      <c r="G29" s="123"/>
    </row>
    <row r="30" spans="1:7" ht="11.25" customHeight="1" x14ac:dyDescent="0.25">
      <c r="C30" s="14" t="s">
        <v>1354</v>
      </c>
      <c r="D30" s="14" t="s">
        <v>1355</v>
      </c>
      <c r="E30" s="14" t="s">
        <v>1356</v>
      </c>
      <c r="F30" s="14" t="s">
        <v>1357</v>
      </c>
      <c r="G30" s="123">
        <v>1</v>
      </c>
    </row>
    <row r="31" spans="1:7" ht="11.25" customHeight="1" x14ac:dyDescent="0.25">
      <c r="E31" s="14" t="s">
        <v>1358</v>
      </c>
      <c r="F31" s="14" t="s">
        <v>1359</v>
      </c>
      <c r="G31" s="123">
        <v>1</v>
      </c>
    </row>
    <row r="32" spans="1:7" ht="11.25" customHeight="1" x14ac:dyDescent="0.25">
      <c r="E32" s="14" t="s">
        <v>1360</v>
      </c>
      <c r="F32" s="14" t="s">
        <v>1361</v>
      </c>
      <c r="G32" s="123">
        <v>1</v>
      </c>
    </row>
    <row r="33" spans="1:7" ht="11.25" customHeight="1" x14ac:dyDescent="0.25">
      <c r="G33" s="123"/>
    </row>
    <row r="34" spans="1:7" ht="11.25" customHeight="1" x14ac:dyDescent="0.25">
      <c r="A34" s="14" t="s">
        <v>1362</v>
      </c>
      <c r="B34" s="15" t="s">
        <v>1363</v>
      </c>
      <c r="C34" s="14" t="s">
        <v>1364</v>
      </c>
      <c r="D34" s="14" t="s">
        <v>1365</v>
      </c>
      <c r="E34" s="15" t="s">
        <v>1366</v>
      </c>
      <c r="F34" s="20" t="s">
        <v>1367</v>
      </c>
      <c r="G34" s="123">
        <v>1</v>
      </c>
    </row>
    <row r="35" spans="1:7" ht="11.25" customHeight="1" x14ac:dyDescent="0.25">
      <c r="B35" s="15"/>
      <c r="E35" s="15" t="s">
        <v>1368</v>
      </c>
      <c r="F35" s="20" t="s">
        <v>1369</v>
      </c>
      <c r="G35" s="123">
        <v>1</v>
      </c>
    </row>
    <row r="36" spans="1:7" ht="11.25" customHeight="1" x14ac:dyDescent="0.25">
      <c r="B36" s="15"/>
      <c r="E36" s="15" t="s">
        <v>1370</v>
      </c>
      <c r="F36" s="28" t="s">
        <v>1371</v>
      </c>
      <c r="G36" s="123">
        <v>1</v>
      </c>
    </row>
    <row r="37" spans="1:7" ht="11.25" customHeight="1" x14ac:dyDescent="0.25">
      <c r="B37" s="15"/>
      <c r="E37" s="15" t="s">
        <v>1372</v>
      </c>
      <c r="F37" s="20" t="s">
        <v>1373</v>
      </c>
      <c r="G37" s="123">
        <v>1</v>
      </c>
    </row>
    <row r="38" spans="1:7" ht="11.25" customHeight="1" x14ac:dyDescent="0.25">
      <c r="B38" s="15"/>
      <c r="E38" s="15"/>
      <c r="F38" s="15"/>
      <c r="G38" s="123"/>
    </row>
    <row r="39" spans="1:7" ht="11.25" customHeight="1" x14ac:dyDescent="0.25">
      <c r="B39" s="15"/>
      <c r="C39" s="14" t="s">
        <v>1374</v>
      </c>
      <c r="D39" s="15" t="s">
        <v>1375</v>
      </c>
      <c r="E39" s="15" t="s">
        <v>1376</v>
      </c>
      <c r="F39" s="15" t="s">
        <v>1377</v>
      </c>
      <c r="G39" s="123">
        <v>1</v>
      </c>
    </row>
    <row r="40" spans="1:7" ht="11.25" customHeight="1" x14ac:dyDescent="0.25">
      <c r="D40" s="15"/>
      <c r="E40" s="15" t="s">
        <v>1378</v>
      </c>
      <c r="F40" s="30" t="s">
        <v>1379</v>
      </c>
      <c r="G40" s="123">
        <v>1</v>
      </c>
    </row>
    <row r="41" spans="1:7" ht="11.25" customHeight="1" x14ac:dyDescent="0.25">
      <c r="E41" s="15" t="s">
        <v>1380</v>
      </c>
      <c r="F41" s="30" t="s">
        <v>1381</v>
      </c>
      <c r="G41" s="123">
        <v>1</v>
      </c>
    </row>
    <row r="42" spans="1:7" ht="11.25" customHeight="1" x14ac:dyDescent="0.25">
      <c r="D42" s="15"/>
      <c r="E42" s="15" t="s">
        <v>1382</v>
      </c>
      <c r="F42" s="30" t="s">
        <v>1383</v>
      </c>
      <c r="G42" s="123">
        <v>1</v>
      </c>
    </row>
    <row r="43" spans="1:7" ht="11.25" customHeight="1" x14ac:dyDescent="0.25">
      <c r="E43" s="15"/>
      <c r="F43" s="30"/>
      <c r="G43" s="123"/>
    </row>
    <row r="44" spans="1:7" ht="11.25" customHeight="1" x14ac:dyDescent="0.25">
      <c r="C44" s="14" t="s">
        <v>1384</v>
      </c>
      <c r="D44" s="14" t="s">
        <v>1385</v>
      </c>
      <c r="E44" s="15" t="s">
        <v>1386</v>
      </c>
      <c r="F44" s="28" t="s">
        <v>1387</v>
      </c>
      <c r="G44" s="123">
        <v>1</v>
      </c>
    </row>
    <row r="45" spans="1:7" ht="11.25" customHeight="1" x14ac:dyDescent="0.25">
      <c r="B45" s="16"/>
      <c r="E45" s="15" t="s">
        <v>1388</v>
      </c>
      <c r="F45" s="30" t="s">
        <v>1389</v>
      </c>
      <c r="G45" s="123">
        <v>1</v>
      </c>
    </row>
    <row r="46" spans="1:7" ht="11.25" customHeight="1" x14ac:dyDescent="0.25">
      <c r="B46" s="16"/>
      <c r="E46" s="15" t="s">
        <v>1390</v>
      </c>
      <c r="F46" s="30" t="s">
        <v>1391</v>
      </c>
      <c r="G46" s="123">
        <v>1</v>
      </c>
    </row>
    <row r="47" spans="1:7" ht="10.5" customHeight="1" x14ac:dyDescent="0.25">
      <c r="B47" s="16"/>
      <c r="E47" s="15" t="s">
        <v>1392</v>
      </c>
      <c r="F47" s="30" t="s">
        <v>1393</v>
      </c>
      <c r="G47" s="123">
        <v>1</v>
      </c>
    </row>
    <row r="48" spans="1:7" ht="11.25" customHeight="1" x14ac:dyDescent="0.25">
      <c r="B48" s="16"/>
      <c r="E48" s="15"/>
      <c r="F48" s="28"/>
      <c r="G48" s="123"/>
    </row>
    <row r="49" spans="1:7" ht="11.25" customHeight="1" x14ac:dyDescent="0.25">
      <c r="C49" s="14" t="s">
        <v>1394</v>
      </c>
      <c r="D49" s="14" t="s">
        <v>1395</v>
      </c>
      <c r="E49" s="14" t="s">
        <v>1396</v>
      </c>
      <c r="F49" s="28" t="s">
        <v>1397</v>
      </c>
      <c r="G49" s="123">
        <v>1</v>
      </c>
    </row>
    <row r="50" spans="1:7" ht="11.25" customHeight="1" x14ac:dyDescent="0.25">
      <c r="E50" s="14" t="s">
        <v>1398</v>
      </c>
      <c r="F50" s="28" t="s">
        <v>1399</v>
      </c>
      <c r="G50" s="123">
        <v>1</v>
      </c>
    </row>
    <row r="51" spans="1:7" ht="11.25" customHeight="1" x14ac:dyDescent="0.25">
      <c r="E51" s="14" t="s">
        <v>1400</v>
      </c>
      <c r="F51" s="30" t="s">
        <v>1401</v>
      </c>
      <c r="G51" s="123">
        <v>1</v>
      </c>
    </row>
    <row r="52" spans="1:7" ht="11.25" customHeight="1" x14ac:dyDescent="0.25">
      <c r="F52" s="28"/>
      <c r="G52" s="123"/>
    </row>
    <row r="53" spans="1:7" ht="11.25" customHeight="1" x14ac:dyDescent="0.25">
      <c r="C53" s="15" t="s">
        <v>1402</v>
      </c>
      <c r="D53" s="20" t="s">
        <v>1403</v>
      </c>
      <c r="E53" s="15" t="s">
        <v>1404</v>
      </c>
      <c r="F53" s="28" t="s">
        <v>1405</v>
      </c>
      <c r="G53" s="123">
        <v>1</v>
      </c>
    </row>
    <row r="54" spans="1:7" ht="11.25" customHeight="1" x14ac:dyDescent="0.25">
      <c r="E54" s="15" t="s">
        <v>1406</v>
      </c>
      <c r="F54" s="28" t="s">
        <v>1407</v>
      </c>
      <c r="G54" s="123">
        <v>1</v>
      </c>
    </row>
    <row r="55" spans="1:7" ht="11.25" customHeight="1" x14ac:dyDescent="0.25">
      <c r="E55" s="15" t="s">
        <v>1408</v>
      </c>
      <c r="F55" s="20" t="s">
        <v>1409</v>
      </c>
      <c r="G55" s="123">
        <v>1</v>
      </c>
    </row>
    <row r="56" spans="1:7" ht="11.25" customHeight="1" x14ac:dyDescent="0.25">
      <c r="E56" s="15"/>
      <c r="F56" s="28"/>
      <c r="G56" s="123"/>
    </row>
    <row r="57" spans="1:7" ht="11.25" customHeight="1" x14ac:dyDescent="0.25">
      <c r="C57" s="14" t="s">
        <v>1410</v>
      </c>
      <c r="D57" s="14" t="s">
        <v>1411</v>
      </c>
      <c r="E57" s="15" t="s">
        <v>1412</v>
      </c>
      <c r="F57" s="30" t="s">
        <v>1413</v>
      </c>
      <c r="G57" s="123">
        <v>1</v>
      </c>
    </row>
    <row r="58" spans="1:7" ht="11.25" customHeight="1" x14ac:dyDescent="0.25">
      <c r="E58" s="15" t="s">
        <v>1414</v>
      </c>
      <c r="F58" s="30" t="s">
        <v>1415</v>
      </c>
      <c r="G58" s="123">
        <v>1</v>
      </c>
    </row>
    <row r="59" spans="1:7" ht="11.25" customHeight="1" x14ac:dyDescent="0.25">
      <c r="D59" s="15"/>
      <c r="E59" s="15" t="s">
        <v>1416</v>
      </c>
      <c r="F59" s="28" t="s">
        <v>1417</v>
      </c>
      <c r="G59" s="123">
        <v>1</v>
      </c>
    </row>
    <row r="60" spans="1:7" ht="11.25" customHeight="1" x14ac:dyDescent="0.25">
      <c r="D60" s="15"/>
      <c r="E60" s="15" t="s">
        <v>1418</v>
      </c>
      <c r="F60" s="30" t="s">
        <v>1419</v>
      </c>
      <c r="G60" s="123">
        <v>1</v>
      </c>
    </row>
    <row r="61" spans="1:7" ht="11.25" customHeight="1" x14ac:dyDescent="0.25">
      <c r="G61" s="123"/>
    </row>
    <row r="62" spans="1:7" ht="11.25" customHeight="1" x14ac:dyDescent="0.25">
      <c r="A62" s="14" t="s">
        <v>1420</v>
      </c>
      <c r="B62" s="14" t="s">
        <v>1421</v>
      </c>
      <c r="C62" s="15" t="s">
        <v>1422</v>
      </c>
      <c r="D62" s="20" t="s">
        <v>1423</v>
      </c>
      <c r="E62" s="15" t="s">
        <v>1424</v>
      </c>
      <c r="F62" s="20" t="s">
        <v>1425</v>
      </c>
      <c r="G62" s="123">
        <v>1</v>
      </c>
    </row>
    <row r="63" spans="1:7" ht="11.25" customHeight="1" x14ac:dyDescent="0.25">
      <c r="E63" s="15" t="s">
        <v>1426</v>
      </c>
      <c r="F63" s="30" t="s">
        <v>1427</v>
      </c>
      <c r="G63" s="123">
        <v>1</v>
      </c>
    </row>
    <row r="64" spans="1:7" ht="11.25" customHeight="1" x14ac:dyDescent="0.25">
      <c r="F64" s="28"/>
      <c r="G64" s="123"/>
    </row>
    <row r="65" spans="2:7" ht="11.25" customHeight="1" x14ac:dyDescent="0.25">
      <c r="C65" s="14" t="s">
        <v>1428</v>
      </c>
      <c r="D65" s="14" t="s">
        <v>1429</v>
      </c>
      <c r="E65" s="14" t="s">
        <v>1430</v>
      </c>
      <c r="F65" s="28" t="s">
        <v>1431</v>
      </c>
      <c r="G65" s="123">
        <v>1</v>
      </c>
    </row>
    <row r="66" spans="2:7" ht="11.25" customHeight="1" x14ac:dyDescent="0.25">
      <c r="E66" s="14" t="s">
        <v>1432</v>
      </c>
      <c r="F66" s="28" t="s">
        <v>1433</v>
      </c>
      <c r="G66" s="123">
        <v>1</v>
      </c>
    </row>
    <row r="67" spans="2:7" ht="11.25" customHeight="1" x14ac:dyDescent="0.25">
      <c r="E67" s="14" t="s">
        <v>1434</v>
      </c>
      <c r="F67" s="28" t="s">
        <v>1435</v>
      </c>
      <c r="G67" s="123">
        <v>1</v>
      </c>
    </row>
    <row r="68" spans="2:7" ht="11.25" customHeight="1" x14ac:dyDescent="0.25">
      <c r="E68" s="14" t="s">
        <v>1436</v>
      </c>
      <c r="F68" s="28" t="s">
        <v>1437</v>
      </c>
      <c r="G68" s="123">
        <v>1</v>
      </c>
    </row>
    <row r="69" spans="2:7" ht="11.25" customHeight="1" x14ac:dyDescent="0.25">
      <c r="F69" s="28"/>
      <c r="G69" s="123"/>
    </row>
    <row r="70" spans="2:7" ht="11.25" customHeight="1" x14ac:dyDescent="0.25">
      <c r="C70" s="14" t="s">
        <v>1438</v>
      </c>
      <c r="D70" s="14" t="s">
        <v>1439</v>
      </c>
      <c r="E70" s="15" t="s">
        <v>1440</v>
      </c>
      <c r="F70" s="20" t="s">
        <v>1441</v>
      </c>
      <c r="G70" s="123">
        <v>1</v>
      </c>
    </row>
    <row r="71" spans="2:7" ht="11.25" customHeight="1" x14ac:dyDescent="0.25">
      <c r="E71" s="15" t="s">
        <v>1442</v>
      </c>
      <c r="F71" s="20" t="s">
        <v>1443</v>
      </c>
      <c r="G71" s="123">
        <v>1</v>
      </c>
    </row>
    <row r="72" spans="2:7" ht="11.25" customHeight="1" x14ac:dyDescent="0.25">
      <c r="E72" s="15" t="s">
        <v>1444</v>
      </c>
      <c r="F72" s="20" t="s">
        <v>1445</v>
      </c>
      <c r="G72" s="123">
        <v>1</v>
      </c>
    </row>
    <row r="73" spans="2:7" ht="11.25" customHeight="1" x14ac:dyDescent="0.25">
      <c r="E73" s="15" t="s">
        <v>1446</v>
      </c>
      <c r="F73" s="20" t="s">
        <v>1447</v>
      </c>
      <c r="G73" s="123">
        <v>1</v>
      </c>
    </row>
    <row r="74" spans="2:7" ht="11.25" customHeight="1" x14ac:dyDescent="0.25">
      <c r="E74" s="15" t="s">
        <v>1448</v>
      </c>
      <c r="F74" s="20" t="s">
        <v>1449</v>
      </c>
      <c r="G74" s="123">
        <v>1</v>
      </c>
    </row>
    <row r="75" spans="2:7" ht="11.25" customHeight="1" x14ac:dyDescent="0.25">
      <c r="B75" s="15"/>
      <c r="C75" s="15"/>
      <c r="D75" s="15"/>
      <c r="E75" s="15" t="s">
        <v>1450</v>
      </c>
      <c r="F75" s="20" t="s">
        <v>1451</v>
      </c>
      <c r="G75" s="123">
        <v>1</v>
      </c>
    </row>
    <row r="76" spans="2:7" ht="11.25" customHeight="1" x14ac:dyDescent="0.25">
      <c r="C76" s="15"/>
      <c r="F76" s="28"/>
      <c r="G76" s="123"/>
    </row>
    <row r="77" spans="2:7" ht="11.25" customHeight="1" x14ac:dyDescent="0.25">
      <c r="C77" s="14" t="s">
        <v>1452</v>
      </c>
      <c r="D77" s="14" t="s">
        <v>1453</v>
      </c>
      <c r="E77" s="14" t="s">
        <v>1454</v>
      </c>
      <c r="F77" s="14" t="s">
        <v>1455</v>
      </c>
      <c r="G77" s="123">
        <v>1</v>
      </c>
    </row>
    <row r="78" spans="2:7" ht="11.25" customHeight="1" x14ac:dyDescent="0.25">
      <c r="E78" s="14" t="s">
        <v>1456</v>
      </c>
      <c r="F78" s="14" t="s">
        <v>1457</v>
      </c>
      <c r="G78" s="123">
        <v>1</v>
      </c>
    </row>
    <row r="79" spans="2:7" ht="11.25" customHeight="1" x14ac:dyDescent="0.25">
      <c r="F79" s="28"/>
    </row>
    <row r="80" spans="2:7" ht="11.25" customHeight="1" x14ac:dyDescent="0.25">
      <c r="D80" s="28"/>
    </row>
    <row r="81" ht="11.25" customHeight="1" x14ac:dyDescent="0.25"/>
    <row r="82" ht="11.25" customHeight="1" x14ac:dyDescent="0.25"/>
    <row r="83" ht="11.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64"/>
  <sheetViews>
    <sheetView workbookViewId="0">
      <selection activeCell="D22" sqref="D22"/>
    </sheetView>
  </sheetViews>
  <sheetFormatPr defaultColWidth="11.42578125" defaultRowHeight="15" x14ac:dyDescent="0.25"/>
  <cols>
    <col min="1" max="1" width="4.85546875" style="17" customWidth="1"/>
    <col min="2" max="2" width="40" style="17" customWidth="1"/>
    <col min="3" max="3" width="5.5703125" style="17" customWidth="1"/>
    <col min="4" max="4" width="43.5703125" style="17" customWidth="1"/>
    <col min="5" max="5" width="4.7109375" style="14" customWidth="1"/>
    <col min="6" max="6" width="114.7109375" style="14" customWidth="1"/>
    <col min="7" max="7" width="3.85546875" style="14" customWidth="1"/>
    <col min="8" max="8" width="18.7109375" style="14" customWidth="1"/>
    <col min="9" max="16384" width="11.42578125" style="17"/>
  </cols>
  <sheetData>
    <row r="1" spans="1:13" ht="12" customHeight="1" x14ac:dyDescent="0.25">
      <c r="B1" s="16" t="s">
        <v>1458</v>
      </c>
      <c r="D1" s="16" t="s">
        <v>1459</v>
      </c>
      <c r="E1" s="16" t="s">
        <v>1460</v>
      </c>
      <c r="G1" s="122" t="s">
        <v>1461</v>
      </c>
      <c r="H1" s="39"/>
      <c r="I1" s="39"/>
      <c r="J1" s="39"/>
      <c r="K1" s="39"/>
      <c r="L1" s="39"/>
      <c r="M1" s="41"/>
    </row>
    <row r="2" spans="1:13" ht="12.75" customHeight="1" x14ac:dyDescent="0.25">
      <c r="A2" s="14" t="s">
        <v>1462</v>
      </c>
      <c r="B2" s="14" t="s">
        <v>1463</v>
      </c>
      <c r="C2" s="15" t="s">
        <v>1464</v>
      </c>
      <c r="D2" s="14" t="s">
        <v>1465</v>
      </c>
      <c r="E2" s="14" t="s">
        <v>1466</v>
      </c>
      <c r="F2" s="14" t="s">
        <v>1467</v>
      </c>
      <c r="G2" s="123">
        <v>1</v>
      </c>
    </row>
    <row r="3" spans="1:13" ht="12.75" customHeight="1" x14ac:dyDescent="0.25">
      <c r="D3" s="121"/>
      <c r="E3" s="14" t="s">
        <v>1468</v>
      </c>
      <c r="F3" s="14" t="s">
        <v>1469</v>
      </c>
      <c r="G3" s="123">
        <v>1</v>
      </c>
    </row>
    <row r="4" spans="1:13" ht="12.75" customHeight="1" x14ac:dyDescent="0.25">
      <c r="B4" s="14"/>
      <c r="D4" s="121"/>
      <c r="E4" s="14" t="s">
        <v>1470</v>
      </c>
      <c r="F4" s="14" t="s">
        <v>1471</v>
      </c>
      <c r="G4" s="123">
        <v>1</v>
      </c>
    </row>
    <row r="5" spans="1:13" ht="12.75" customHeight="1" x14ac:dyDescent="0.25">
      <c r="B5" s="14"/>
      <c r="G5" s="123"/>
    </row>
    <row r="6" spans="1:13" ht="12.75" customHeight="1" x14ac:dyDescent="0.25">
      <c r="B6" s="14"/>
      <c r="C6" s="14" t="s">
        <v>1472</v>
      </c>
      <c r="D6" s="14" t="s">
        <v>1473</v>
      </c>
      <c r="E6" s="14" t="s">
        <v>1474</v>
      </c>
      <c r="F6" s="14" t="s">
        <v>1475</v>
      </c>
      <c r="G6" s="123">
        <v>1</v>
      </c>
    </row>
    <row r="7" spans="1:13" ht="12.75" customHeight="1" x14ac:dyDescent="0.25">
      <c r="B7" s="14"/>
      <c r="D7" s="121"/>
      <c r="E7" s="14" t="s">
        <v>1476</v>
      </c>
      <c r="F7" s="14" t="s">
        <v>1477</v>
      </c>
      <c r="G7" s="123">
        <v>1</v>
      </c>
    </row>
    <row r="8" spans="1:13" ht="12.75" customHeight="1" x14ac:dyDescent="0.25">
      <c r="E8" s="14" t="s">
        <v>1478</v>
      </c>
      <c r="F8" s="14" t="s">
        <v>1479</v>
      </c>
      <c r="G8" s="123">
        <v>1</v>
      </c>
    </row>
    <row r="9" spans="1:13" ht="12.75" customHeight="1" x14ac:dyDescent="0.25">
      <c r="A9" s="14"/>
      <c r="D9" s="14"/>
      <c r="E9" s="14" t="s">
        <v>1480</v>
      </c>
      <c r="F9" s="14" t="s">
        <v>1481</v>
      </c>
      <c r="G9" s="123">
        <v>1</v>
      </c>
    </row>
    <row r="10" spans="1:13" ht="12.75" customHeight="1" x14ac:dyDescent="0.25">
      <c r="D10" s="14"/>
      <c r="G10" s="123"/>
    </row>
    <row r="11" spans="1:13" ht="12.75" customHeight="1" x14ac:dyDescent="0.25">
      <c r="C11" s="14" t="s">
        <v>1482</v>
      </c>
      <c r="D11" s="14" t="s">
        <v>1483</v>
      </c>
      <c r="E11" s="14" t="s">
        <v>1484</v>
      </c>
      <c r="F11" s="14" t="s">
        <v>1485</v>
      </c>
      <c r="G11" s="123">
        <v>1</v>
      </c>
    </row>
    <row r="12" spans="1:13" ht="12.75" customHeight="1" x14ac:dyDescent="0.25">
      <c r="E12" s="14" t="s">
        <v>1486</v>
      </c>
      <c r="F12" s="14" t="s">
        <v>1487</v>
      </c>
      <c r="G12" s="123">
        <v>1</v>
      </c>
    </row>
    <row r="13" spans="1:13" ht="12.75" customHeight="1" x14ac:dyDescent="0.25">
      <c r="C13" s="14"/>
      <c r="D13" s="14"/>
      <c r="E13" s="17"/>
      <c r="F13" s="17"/>
      <c r="G13" s="123"/>
    </row>
    <row r="14" spans="1:13" ht="12.75" customHeight="1" x14ac:dyDescent="0.25">
      <c r="A14" s="14" t="s">
        <v>1488</v>
      </c>
      <c r="B14" s="14" t="s">
        <v>1489</v>
      </c>
      <c r="C14" s="14" t="s">
        <v>1490</v>
      </c>
      <c r="D14" s="14" t="s">
        <v>1491</v>
      </c>
      <c r="E14" s="14" t="s">
        <v>1492</v>
      </c>
      <c r="F14" s="14" t="s">
        <v>1493</v>
      </c>
      <c r="G14" s="123">
        <v>1</v>
      </c>
    </row>
    <row r="15" spans="1:13" ht="12.75" customHeight="1" x14ac:dyDescent="0.25">
      <c r="A15" s="14"/>
      <c r="B15" s="14"/>
      <c r="C15" s="14"/>
      <c r="D15" s="14"/>
      <c r="E15" s="14" t="s">
        <v>1494</v>
      </c>
      <c r="F15" s="14" t="s">
        <v>1495</v>
      </c>
      <c r="G15" s="123">
        <v>1</v>
      </c>
    </row>
    <row r="16" spans="1:13" ht="12.75" customHeight="1" x14ac:dyDescent="0.25">
      <c r="A16" s="14"/>
      <c r="B16" s="14"/>
      <c r="C16" s="14"/>
      <c r="D16" s="14"/>
      <c r="E16" s="14" t="s">
        <v>1496</v>
      </c>
      <c r="F16" s="14" t="s">
        <v>1497</v>
      </c>
      <c r="G16" s="123">
        <v>1</v>
      </c>
    </row>
    <row r="17" spans="1:7" ht="12.75" customHeight="1" x14ac:dyDescent="0.25">
      <c r="A17" s="14"/>
      <c r="B17" s="14"/>
      <c r="C17" s="14"/>
      <c r="D17" s="14"/>
      <c r="E17" s="14" t="s">
        <v>1498</v>
      </c>
      <c r="F17" s="14" t="s">
        <v>1499</v>
      </c>
      <c r="G17" s="123">
        <v>1</v>
      </c>
    </row>
    <row r="20" spans="1:7" x14ac:dyDescent="0.25">
      <c r="C20" s="14"/>
      <c r="D20" s="14"/>
    </row>
    <row r="27" spans="1:7" x14ac:dyDescent="0.25">
      <c r="C27" s="14"/>
      <c r="D27" s="14"/>
    </row>
    <row r="35" spans="3:4" x14ac:dyDescent="0.25">
      <c r="C35" s="14"/>
      <c r="D35" s="14"/>
    </row>
    <row r="48" spans="3:4" x14ac:dyDescent="0.25">
      <c r="D48" s="14"/>
    </row>
    <row r="58" spans="4:4" x14ac:dyDescent="0.25">
      <c r="D58" s="14"/>
    </row>
    <row r="64" spans="4:4" x14ac:dyDescent="0.25">
      <c r="D64"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24988555558946501"/>
  </sheetPr>
  <dimension ref="B1:E18"/>
  <sheetViews>
    <sheetView showGridLines="0" zoomScale="70" zoomScaleNormal="70" workbookViewId="0">
      <selection activeCell="B8" sqref="B8:C8"/>
    </sheetView>
  </sheetViews>
  <sheetFormatPr defaultColWidth="11.42578125" defaultRowHeight="15" x14ac:dyDescent="0.25"/>
  <cols>
    <col min="1" max="1" width="4.140625" style="35" customWidth="1"/>
    <col min="2" max="2" width="11.42578125" style="35" customWidth="1"/>
    <col min="3" max="3" width="116.28515625" style="35" customWidth="1"/>
    <col min="4" max="16384" width="11.42578125" style="35"/>
  </cols>
  <sheetData>
    <row r="1" spans="2:5" ht="119.25" customHeight="1" x14ac:dyDescent="0.25">
      <c r="B1" s="9"/>
      <c r="C1" s="9"/>
    </row>
    <row r="2" spans="2:5" ht="66.75" customHeight="1" x14ac:dyDescent="0.25">
      <c r="B2" s="452" t="s">
        <v>0</v>
      </c>
      <c r="C2" s="452"/>
      <c r="D2" s="10"/>
      <c r="E2" s="10"/>
    </row>
    <row r="3" spans="2:5" ht="22.5" customHeight="1" x14ac:dyDescent="0.25">
      <c r="B3" s="8"/>
      <c r="C3" s="8"/>
    </row>
    <row r="4" spans="2:5" ht="26.25" customHeight="1" x14ac:dyDescent="0.25">
      <c r="B4" s="7" t="s">
        <v>1</v>
      </c>
      <c r="C4" s="7"/>
    </row>
    <row r="5" spans="2:5" ht="69" customHeight="1" x14ac:dyDescent="0.25">
      <c r="B5" s="11" t="s">
        <v>2</v>
      </c>
      <c r="C5" s="11"/>
      <c r="D5" s="36"/>
    </row>
    <row r="6" spans="2:5" ht="70.5" customHeight="1" x14ac:dyDescent="0.25">
      <c r="B6" s="11" t="s">
        <v>3</v>
      </c>
      <c r="C6" s="11"/>
      <c r="D6" s="36"/>
    </row>
    <row r="7" spans="2:5" ht="58.5" customHeight="1" x14ac:dyDescent="0.25">
      <c r="B7" s="11" t="s">
        <v>4</v>
      </c>
      <c r="C7" s="11"/>
      <c r="D7" s="36"/>
    </row>
    <row r="8" spans="2:5" ht="25.5" customHeight="1" x14ac:dyDescent="0.25">
      <c r="B8" s="7" t="s">
        <v>5</v>
      </c>
      <c r="C8" s="7"/>
    </row>
    <row r="9" spans="2:5" ht="43.5" customHeight="1" x14ac:dyDescent="0.25">
      <c r="B9" s="6" t="s">
        <v>6</v>
      </c>
      <c r="C9" s="6"/>
    </row>
    <row r="10" spans="2:5" ht="13.5" customHeight="1" x14ac:dyDescent="0.25">
      <c r="B10" s="5"/>
      <c r="C10" s="5"/>
    </row>
    <row r="11" spans="2:5" ht="20.25" customHeight="1" x14ac:dyDescent="0.25">
      <c r="B11" s="6" t="s">
        <v>7</v>
      </c>
      <c r="C11" s="6"/>
    </row>
    <row r="12" spans="2:5" ht="15.75" customHeight="1" x14ac:dyDescent="0.25"/>
    <row r="13" spans="2:5" s="42" customFormat="1" ht="22.5" customHeight="1" x14ac:dyDescent="0.25">
      <c r="B13" s="12" t="s">
        <v>8</v>
      </c>
      <c r="C13" s="11"/>
    </row>
    <row r="14" spans="2:5" s="42" customFormat="1" ht="12" customHeight="1" x14ac:dyDescent="0.25">
      <c r="B14" s="13"/>
      <c r="C14" s="13"/>
    </row>
    <row r="15" spans="2:5" ht="12.75" customHeight="1" x14ac:dyDescent="0.25">
      <c r="B15" s="13"/>
      <c r="C15" s="13"/>
    </row>
    <row r="16" spans="2:5" ht="12.75" customHeight="1" x14ac:dyDescent="0.25">
      <c r="B16" s="13"/>
      <c r="C16" s="13"/>
    </row>
    <row r="17" spans="2:3" ht="12.75" customHeight="1" x14ac:dyDescent="0.25">
      <c r="B17" s="13"/>
      <c r="C17" s="13"/>
    </row>
    <row r="18" spans="2:3" ht="12.75" customHeight="1" x14ac:dyDescent="0.25">
      <c r="B18" s="13"/>
      <c r="C18" s="13"/>
    </row>
  </sheetData>
  <sheetProtection formatCells="0" formatColumns="0" formatRows="0" insertColumns="0" insertRows="0" insertHyperlinks="0" deleteColumns="0" deleteRows="0" sort="0" autoFilter="0" pivotTables="0"/>
  <mergeCells count="18">
    <mergeCell ref="D2:E2"/>
    <mergeCell ref="B17:C17"/>
    <mergeCell ref="B1:C1"/>
    <mergeCell ref="B2:C2"/>
    <mergeCell ref="B3:C3"/>
    <mergeCell ref="B4:C4"/>
    <mergeCell ref="B5:C5"/>
    <mergeCell ref="B11:C11"/>
    <mergeCell ref="B6:C6"/>
    <mergeCell ref="B7:C7"/>
    <mergeCell ref="B8:C8"/>
    <mergeCell ref="B9:C9"/>
    <mergeCell ref="B10:C10"/>
    <mergeCell ref="B18:C18"/>
    <mergeCell ref="B13:C13"/>
    <mergeCell ref="B14:C14"/>
    <mergeCell ref="B15:C15"/>
    <mergeCell ref="B16:C16"/>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24988555558946501"/>
  </sheetPr>
  <dimension ref="A3:Z64"/>
  <sheetViews>
    <sheetView showGridLines="0" zoomScale="60" zoomScaleNormal="60" zoomScaleSheetLayoutView="90" workbookViewId="0">
      <selection activeCell="E18" sqref="E18"/>
    </sheetView>
  </sheetViews>
  <sheetFormatPr defaultColWidth="11.42578125" defaultRowHeight="12.75" x14ac:dyDescent="0.2"/>
  <cols>
    <col min="1" max="2" width="3.85546875" style="34" customWidth="1"/>
    <col min="3" max="3" width="8.140625" style="34" customWidth="1"/>
    <col min="4" max="4" width="19.140625" style="38" customWidth="1"/>
    <col min="5" max="5" width="91.140625" style="34" customWidth="1"/>
    <col min="6" max="6" width="17" style="34" customWidth="1"/>
    <col min="7" max="7" width="17.5703125" style="34" customWidth="1"/>
    <col min="8" max="9" width="18.28515625" style="34" customWidth="1"/>
    <col min="10" max="10" width="3.42578125" style="34" customWidth="1"/>
    <col min="11" max="16384" width="11.42578125" style="34"/>
  </cols>
  <sheetData>
    <row r="3" spans="1:26" ht="22.5" customHeight="1" x14ac:dyDescent="0.2">
      <c r="C3" s="348" t="s">
        <v>9</v>
      </c>
      <c r="D3" s="348"/>
      <c r="E3" s="348"/>
      <c r="F3" s="348"/>
      <c r="G3" s="348"/>
      <c r="H3" s="178"/>
      <c r="I3" s="178"/>
    </row>
    <row r="4" spans="1:26" ht="69" customHeight="1" x14ac:dyDescent="0.2">
      <c r="C4" s="6" t="s">
        <v>10</v>
      </c>
      <c r="D4" s="6"/>
      <c r="E4" s="6"/>
      <c r="F4" s="6"/>
      <c r="G4" s="6"/>
      <c r="H4" s="36"/>
      <c r="I4" s="36"/>
    </row>
    <row r="5" spans="1:26" ht="70.5" customHeight="1" x14ac:dyDescent="0.2">
      <c r="C5" s="6" t="s">
        <v>11</v>
      </c>
      <c r="D5" s="6"/>
      <c r="E5" s="6"/>
      <c r="F5" s="6"/>
      <c r="G5" s="6"/>
      <c r="H5" s="36"/>
      <c r="I5" s="36"/>
    </row>
    <row r="6" spans="1:26" ht="20.25" customHeight="1" x14ac:dyDescent="0.2">
      <c r="C6" s="354"/>
      <c r="D6" s="5"/>
      <c r="E6" s="5"/>
      <c r="F6" s="198"/>
      <c r="G6" s="198"/>
      <c r="H6" s="36"/>
      <c r="I6" s="36"/>
    </row>
    <row r="7" spans="1:26" ht="252.75" customHeight="1" x14ac:dyDescent="0.2">
      <c r="C7" s="349"/>
      <c r="D7" s="349"/>
      <c r="E7" s="349"/>
      <c r="F7" s="349"/>
      <c r="G7" s="179"/>
    </row>
    <row r="8" spans="1:26" ht="15" customHeight="1" x14ac:dyDescent="0.2">
      <c r="C8" s="349"/>
      <c r="D8" s="349"/>
      <c r="E8" s="349"/>
      <c r="F8" s="349"/>
      <c r="G8" s="179"/>
    </row>
    <row r="9" spans="1:26" ht="117" customHeight="1" x14ac:dyDescent="0.2">
      <c r="C9" s="350"/>
      <c r="D9" s="350"/>
      <c r="E9" s="350"/>
      <c r="F9" s="350"/>
      <c r="G9" s="179"/>
    </row>
    <row r="10" spans="1:26" ht="9.9499999999999993" customHeight="1" x14ac:dyDescent="0.2">
      <c r="A10" s="344"/>
      <c r="C10" s="342"/>
      <c r="D10" s="342"/>
      <c r="E10" s="342"/>
      <c r="F10" s="342"/>
      <c r="G10" s="179"/>
    </row>
    <row r="11" spans="1:26" s="32" customFormat="1" ht="41.25" customHeight="1" x14ac:dyDescent="0.25">
      <c r="C11" s="351" t="s">
        <v>12</v>
      </c>
      <c r="D11" s="351"/>
      <c r="E11" s="336" t="s">
        <v>13</v>
      </c>
      <c r="F11" s="352" t="s">
        <v>14</v>
      </c>
      <c r="G11" s="353"/>
    </row>
    <row r="12" spans="1:26" s="32" customFormat="1" ht="118.5" customHeight="1" x14ac:dyDescent="0.25">
      <c r="C12" s="4" t="s">
        <v>15</v>
      </c>
      <c r="D12" s="318" t="s">
        <v>16</v>
      </c>
      <c r="E12" s="317" t="s">
        <v>17</v>
      </c>
      <c r="F12" s="327">
        <v>13</v>
      </c>
      <c r="G12" s="323">
        <v>38</v>
      </c>
    </row>
    <row r="13" spans="1:26" s="32" customFormat="1" ht="144" customHeight="1" x14ac:dyDescent="0.25">
      <c r="C13" s="4"/>
      <c r="D13" s="312" t="s">
        <v>18</v>
      </c>
      <c r="E13" s="335" t="s">
        <v>19</v>
      </c>
      <c r="F13" s="325">
        <v>8</v>
      </c>
      <c r="G13" s="324">
        <v>13</v>
      </c>
    </row>
    <row r="14" spans="1:26" s="32" customFormat="1" ht="127.5" customHeight="1" x14ac:dyDescent="0.25">
      <c r="C14" s="4"/>
      <c r="D14" s="334" t="s">
        <v>20</v>
      </c>
      <c r="E14" s="343" t="s">
        <v>21</v>
      </c>
      <c r="F14" s="326">
        <v>6</v>
      </c>
      <c r="G14" s="333">
        <v>19</v>
      </c>
      <c r="I14" s="37"/>
      <c r="J14" s="37"/>
      <c r="K14" s="37"/>
      <c r="L14" s="37"/>
      <c r="M14" s="37"/>
      <c r="N14" s="37"/>
      <c r="O14" s="37"/>
      <c r="P14" s="37"/>
      <c r="Q14" s="37"/>
      <c r="R14" s="37"/>
      <c r="S14" s="37"/>
      <c r="T14" s="37"/>
      <c r="U14" s="37"/>
      <c r="V14" s="37"/>
      <c r="W14" s="37"/>
      <c r="X14" s="37"/>
      <c r="Y14" s="37"/>
      <c r="Z14" s="37"/>
    </row>
    <row r="15" spans="1:26" s="32" customFormat="1" ht="107.25" customHeight="1" x14ac:dyDescent="0.25">
      <c r="C15" s="3" t="s">
        <v>22</v>
      </c>
      <c r="D15" s="330" t="s">
        <v>23</v>
      </c>
      <c r="E15" s="331" t="s">
        <v>24</v>
      </c>
      <c r="F15" s="332">
        <v>3</v>
      </c>
      <c r="G15" s="328">
        <v>17</v>
      </c>
      <c r="I15" s="37"/>
      <c r="J15" s="37"/>
      <c r="K15" s="37"/>
      <c r="L15" s="37"/>
      <c r="M15" s="37"/>
      <c r="N15" s="37"/>
      <c r="O15" s="37"/>
      <c r="P15" s="37"/>
      <c r="Q15" s="37"/>
      <c r="R15" s="37"/>
      <c r="S15" s="37"/>
      <c r="T15" s="37"/>
      <c r="U15" s="37"/>
      <c r="V15" s="37"/>
      <c r="W15" s="37"/>
      <c r="X15" s="37"/>
      <c r="Y15" s="37"/>
      <c r="Z15" s="37"/>
    </row>
    <row r="16" spans="1:26" s="32" customFormat="1" ht="218.25" customHeight="1" x14ac:dyDescent="0.25">
      <c r="C16" s="2"/>
      <c r="D16" s="313" t="s">
        <v>25</v>
      </c>
      <c r="E16" s="314" t="s">
        <v>26</v>
      </c>
      <c r="F16" s="332">
        <v>12</v>
      </c>
      <c r="G16" s="328">
        <v>51</v>
      </c>
      <c r="I16" s="37"/>
      <c r="J16" s="37"/>
      <c r="K16" s="37"/>
      <c r="L16" s="37"/>
      <c r="M16" s="37"/>
      <c r="N16" s="37"/>
      <c r="O16" s="37"/>
      <c r="P16" s="37"/>
      <c r="Q16" s="37"/>
      <c r="R16" s="37"/>
      <c r="S16" s="37"/>
      <c r="T16" s="37"/>
      <c r="U16" s="37"/>
      <c r="V16" s="37"/>
      <c r="W16" s="37"/>
      <c r="X16" s="37"/>
      <c r="Y16" s="37"/>
      <c r="Z16" s="37"/>
    </row>
    <row r="17" spans="3:26" s="32" customFormat="1" ht="103.5" customHeight="1" x14ac:dyDescent="0.25">
      <c r="C17" s="1" t="s">
        <v>27</v>
      </c>
      <c r="D17" s="320" t="s">
        <v>28</v>
      </c>
      <c r="E17" s="319" t="s">
        <v>29</v>
      </c>
      <c r="F17" s="329">
        <v>3</v>
      </c>
      <c r="G17" s="321">
        <v>8</v>
      </c>
      <c r="I17" s="37"/>
      <c r="J17" s="37"/>
      <c r="K17" s="37"/>
      <c r="L17" s="37"/>
      <c r="M17" s="37"/>
      <c r="N17" s="37"/>
      <c r="O17" s="37"/>
      <c r="P17" s="37"/>
      <c r="Q17" s="37"/>
      <c r="R17" s="37"/>
      <c r="S17" s="37"/>
      <c r="T17" s="37"/>
      <c r="U17" s="37"/>
      <c r="V17" s="37"/>
      <c r="W17" s="37"/>
      <c r="X17" s="37"/>
      <c r="Y17" s="37"/>
      <c r="Z17" s="37"/>
    </row>
    <row r="18" spans="3:26" s="32" customFormat="1" ht="110.25" customHeight="1" x14ac:dyDescent="0.25">
      <c r="C18" s="347"/>
      <c r="D18" s="320" t="s">
        <v>30</v>
      </c>
      <c r="E18" s="319" t="s">
        <v>31</v>
      </c>
      <c r="F18" s="315">
        <v>3</v>
      </c>
      <c r="G18" s="321">
        <v>5</v>
      </c>
    </row>
    <row r="19" spans="3:26" s="32" customFormat="1" ht="54.75" customHeight="1" x14ac:dyDescent="0.25">
      <c r="C19" s="124"/>
      <c r="D19" s="125"/>
      <c r="E19" s="126"/>
      <c r="F19" s="316">
        <f>SUM(F12:F18)</f>
        <v>48</v>
      </c>
      <c r="G19" s="322">
        <f>SUM(G12:G18)</f>
        <v>151</v>
      </c>
    </row>
    <row r="20" spans="3:26" ht="14.25" customHeight="1" x14ac:dyDescent="0.2">
      <c r="C20" s="127"/>
      <c r="D20" s="127"/>
    </row>
    <row r="21" spans="3:26" ht="14.25" customHeight="1" x14ac:dyDescent="0.2">
      <c r="C21" s="177"/>
      <c r="D21" s="177"/>
      <c r="E21" s="177"/>
      <c r="F21" s="177"/>
      <c r="G21" s="177"/>
    </row>
    <row r="22" spans="3:26" ht="14.25" customHeight="1" x14ac:dyDescent="0.2">
      <c r="H22" s="177"/>
      <c r="I22" s="177"/>
    </row>
    <row r="23" spans="3:26" ht="14.25" customHeight="1" x14ac:dyDescent="0.2"/>
    <row r="24" spans="3:26" ht="14.25" customHeight="1" x14ac:dyDescent="0.2"/>
    <row r="38" spans="4:4" x14ac:dyDescent="0.2">
      <c r="D38" s="34"/>
    </row>
    <row r="39" spans="4:4" x14ac:dyDescent="0.2">
      <c r="D39" s="34"/>
    </row>
    <row r="40" spans="4:4" x14ac:dyDescent="0.2">
      <c r="D40" s="34"/>
    </row>
    <row r="41" spans="4:4" x14ac:dyDescent="0.2">
      <c r="D41" s="34"/>
    </row>
    <row r="42" spans="4:4" x14ac:dyDescent="0.2">
      <c r="D42" s="34"/>
    </row>
    <row r="43" spans="4:4" x14ac:dyDescent="0.2">
      <c r="D43" s="34"/>
    </row>
    <row r="44" spans="4:4" x14ac:dyDescent="0.2">
      <c r="D44" s="34"/>
    </row>
    <row r="45" spans="4:4" x14ac:dyDescent="0.2">
      <c r="D45" s="34"/>
    </row>
    <row r="46" spans="4:4" x14ac:dyDescent="0.2">
      <c r="D46" s="34"/>
    </row>
    <row r="47" spans="4:4" x14ac:dyDescent="0.2">
      <c r="D47" s="34"/>
    </row>
    <row r="48" spans="4:4" x14ac:dyDescent="0.2">
      <c r="D48" s="34"/>
    </row>
    <row r="49" spans="4:4" x14ac:dyDescent="0.2">
      <c r="D49" s="34"/>
    </row>
    <row r="50" spans="4:4" x14ac:dyDescent="0.2">
      <c r="D50" s="34"/>
    </row>
    <row r="51" spans="4:4" x14ac:dyDescent="0.2">
      <c r="D51" s="34"/>
    </row>
    <row r="52" spans="4:4" x14ac:dyDescent="0.2">
      <c r="D52" s="34"/>
    </row>
    <row r="53" spans="4:4" x14ac:dyDescent="0.2">
      <c r="D53" s="34"/>
    </row>
    <row r="54" spans="4:4" x14ac:dyDescent="0.2">
      <c r="D54" s="34"/>
    </row>
    <row r="55" spans="4:4" x14ac:dyDescent="0.2">
      <c r="D55" s="34"/>
    </row>
    <row r="56" spans="4:4" x14ac:dyDescent="0.2">
      <c r="D56" s="34"/>
    </row>
    <row r="57" spans="4:4" x14ac:dyDescent="0.2">
      <c r="D57" s="34"/>
    </row>
    <row r="58" spans="4:4" x14ac:dyDescent="0.2">
      <c r="D58" s="34"/>
    </row>
    <row r="59" spans="4:4" x14ac:dyDescent="0.2">
      <c r="D59" s="34"/>
    </row>
    <row r="60" spans="4:4" x14ac:dyDescent="0.2">
      <c r="D60" s="34"/>
    </row>
    <row r="61" spans="4:4" x14ac:dyDescent="0.2">
      <c r="D61" s="34"/>
    </row>
    <row r="62" spans="4:4" x14ac:dyDescent="0.2">
      <c r="D62" s="34"/>
    </row>
    <row r="63" spans="4:4" x14ac:dyDescent="0.2">
      <c r="D63" s="34"/>
    </row>
    <row r="64" spans="4:4" x14ac:dyDescent="0.2">
      <c r="D64" s="34"/>
    </row>
  </sheetData>
  <sheetProtection formatCells="0" formatColumns="0" formatRows="0" insertColumns="0" insertRows="0" insertHyperlinks="0" deleteColumns="0" deleteRows="0" sort="0" autoFilter="0" pivotTables="0"/>
  <mergeCells count="10">
    <mergeCell ref="C12:C14"/>
    <mergeCell ref="C15:C16"/>
    <mergeCell ref="C17:C18"/>
    <mergeCell ref="C3:G3"/>
    <mergeCell ref="C4:G4"/>
    <mergeCell ref="C5:G5"/>
    <mergeCell ref="C7:F9"/>
    <mergeCell ref="C11:D11"/>
    <mergeCell ref="F11:G11"/>
    <mergeCell ref="C6:E6"/>
  </mergeCells>
  <pageMargins left="0.7" right="0.7" top="0.75" bottom="0.75" header="0.3" footer="0.3"/>
  <pageSetup paperSize="9" scale="48" orientation="portrait" horizontalDpi="300" verticalDpi="300"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88555558946501"/>
  </sheetPr>
  <dimension ref="B1:AO63"/>
  <sheetViews>
    <sheetView showGridLines="0" showRowColHeaders="0" zoomScale="90" zoomScaleNormal="90" zoomScaleSheetLayoutView="90" workbookViewId="0">
      <pane ySplit="8" topLeftCell="A9" activePane="bottomLeft" state="frozen"/>
      <selection pane="bottomLeft" activeCell="J7" sqref="J7:R7"/>
    </sheetView>
  </sheetViews>
  <sheetFormatPr defaultRowHeight="15" outlineLevelCol="1" x14ac:dyDescent="0.25"/>
  <cols>
    <col min="1" max="1" width="2" style="163" customWidth="1"/>
    <col min="2" max="2" width="6.7109375" style="163" customWidth="1"/>
    <col min="3" max="3" width="65.85546875" style="163" customWidth="1"/>
    <col min="4" max="4" width="2.85546875" style="139" customWidth="1" outlineLevel="1"/>
    <col min="5" max="5" width="7.28515625" style="163" customWidth="1" outlineLevel="1"/>
    <col min="6" max="6" width="3.140625" style="163" customWidth="1" outlineLevel="1" collapsed="1"/>
    <col min="7" max="7" width="5.710937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6.140625" style="163" customWidth="1"/>
    <col min="20" max="20" width="13.28515625" style="163" customWidth="1"/>
    <col min="21" max="21" width="8.28515625" style="163" hidden="1" customWidth="1"/>
    <col min="22" max="22" width="9.140625" style="163" hidden="1" customWidth="1"/>
    <col min="23" max="23" width="10.42578125" style="163" hidden="1" customWidth="1"/>
    <col min="24" max="24" width="9.5703125" style="163" hidden="1" customWidth="1"/>
    <col min="25" max="25" width="6.28515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1" width="9.140625" style="163"/>
    <col min="32" max="32" width="13.28515625" style="163" customWidth="1"/>
    <col min="33" max="16384" width="9.140625" style="163"/>
  </cols>
  <sheetData>
    <row r="1" spans="2:39" ht="28.5" customHeight="1" x14ac:dyDescent="0.25">
      <c r="B1" s="363" t="s">
        <v>32</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39" x14ac:dyDescent="0.25">
      <c r="B2" s="186"/>
      <c r="C2" s="186" t="s">
        <v>1547</v>
      </c>
      <c r="D2" s="186"/>
      <c r="E2" s="186"/>
      <c r="F2" s="186"/>
      <c r="G2" s="186"/>
      <c r="H2" s="186"/>
      <c r="I2" s="186"/>
      <c r="J2" s="186"/>
      <c r="K2" s="186"/>
      <c r="L2" s="186"/>
      <c r="M2" s="186"/>
      <c r="N2" s="186"/>
      <c r="O2" s="186"/>
      <c r="P2" s="186"/>
      <c r="Q2" s="186"/>
      <c r="R2" s="186"/>
      <c r="S2" s="186"/>
      <c r="T2" s="186"/>
      <c r="U2" s="186"/>
      <c r="V2" s="186"/>
      <c r="W2" s="186"/>
      <c r="X2" s="186"/>
      <c r="Y2" s="186"/>
    </row>
    <row r="3" spans="2:39" x14ac:dyDescent="0.25">
      <c r="B3" s="186"/>
      <c r="C3" s="186" t="s">
        <v>1548</v>
      </c>
      <c r="D3" s="186"/>
      <c r="E3" s="186"/>
      <c r="F3" s="186"/>
      <c r="G3" s="186"/>
      <c r="H3" s="186"/>
      <c r="I3" s="186"/>
      <c r="J3" s="186"/>
      <c r="K3" s="186"/>
      <c r="L3" s="186"/>
      <c r="M3" s="186"/>
      <c r="N3" s="186"/>
      <c r="O3" s="186"/>
      <c r="P3" s="186"/>
      <c r="Q3" s="186"/>
      <c r="R3" s="186"/>
      <c r="S3" s="186"/>
      <c r="T3"/>
      <c r="U3"/>
      <c r="V3"/>
      <c r="W3"/>
      <c r="X3"/>
      <c r="Y3"/>
    </row>
    <row r="4" spans="2:39" x14ac:dyDescent="0.25">
      <c r="B4" s="161"/>
      <c r="C4" s="162"/>
      <c r="D4" s="162"/>
      <c r="E4" s="162"/>
      <c r="F4" s="162"/>
      <c r="G4" s="162"/>
      <c r="H4" s="162"/>
      <c r="I4" s="162"/>
      <c r="J4" s="162"/>
      <c r="K4" s="162"/>
      <c r="L4" s="162"/>
      <c r="M4" s="162"/>
      <c r="N4" s="162"/>
      <c r="O4" s="162"/>
      <c r="P4" s="162"/>
      <c r="Q4" s="162"/>
      <c r="R4" s="162"/>
      <c r="S4" s="162"/>
      <c r="T4"/>
      <c r="U4"/>
      <c r="V4"/>
      <c r="W4"/>
      <c r="X4"/>
      <c r="Y4"/>
    </row>
    <row r="5" spans="2:39" s="166" customFormat="1" ht="14.25" customHeight="1" x14ac:dyDescent="0.25">
      <c r="B5" s="187"/>
      <c r="C5" s="346"/>
      <c r="D5" s="187"/>
      <c r="E5" s="187"/>
      <c r="F5" s="187"/>
      <c r="G5" s="187"/>
      <c r="H5" s="187"/>
      <c r="I5" s="187"/>
      <c r="J5" s="187"/>
      <c r="K5" s="187"/>
      <c r="L5" s="364"/>
      <c r="M5" s="364"/>
      <c r="N5" s="364"/>
      <c r="O5" s="364"/>
      <c r="P5" s="364"/>
      <c r="Q5" s="364"/>
      <c r="R5" s="364"/>
      <c r="S5" s="364"/>
      <c r="T5" s="364"/>
      <c r="U5" s="364"/>
      <c r="V5" s="364"/>
      <c r="W5" s="364"/>
      <c r="X5" s="364"/>
      <c r="Y5" s="364"/>
      <c r="Z5" s="364"/>
      <c r="AA5" s="364"/>
      <c r="AB5" s="364"/>
      <c r="AC5" s="364"/>
      <c r="AD5" s="364"/>
    </row>
    <row r="6" spans="2:39" s="166" customFormat="1" x14ac:dyDescent="0.25">
      <c r="B6" s="167"/>
      <c r="C6" s="453"/>
      <c r="D6" s="453"/>
      <c r="E6" s="453"/>
      <c r="F6" s="453"/>
      <c r="G6" s="453"/>
      <c r="H6" s="453"/>
      <c r="I6" s="453"/>
      <c r="J6" s="453"/>
      <c r="K6" s="453"/>
      <c r="L6" s="453"/>
      <c r="M6" s="453"/>
      <c r="N6" s="453"/>
      <c r="O6" s="453"/>
      <c r="P6" s="453"/>
      <c r="Q6" s="453"/>
      <c r="R6" s="453"/>
      <c r="S6" s="453"/>
      <c r="T6" s="453"/>
      <c r="U6" s="167"/>
      <c r="V6" s="167"/>
      <c r="W6" s="167"/>
      <c r="X6" s="167"/>
      <c r="Y6" s="167"/>
    </row>
    <row r="7" spans="2:39" s="166" customFormat="1" ht="37.5" customHeight="1" x14ac:dyDescent="0.25">
      <c r="B7" s="181"/>
      <c r="C7" s="356" t="s">
        <v>33</v>
      </c>
      <c r="D7" s="337"/>
      <c r="E7" s="359" t="s">
        <v>34</v>
      </c>
      <c r="F7" s="339"/>
      <c r="G7" s="359" t="s">
        <v>35</v>
      </c>
      <c r="I7" s="169"/>
      <c r="J7" s="361" t="s">
        <v>1694</v>
      </c>
      <c r="K7" s="362"/>
      <c r="L7" s="362"/>
      <c r="M7" s="362"/>
      <c r="N7" s="362"/>
      <c r="O7" s="362"/>
      <c r="P7" s="362"/>
      <c r="Q7" s="362"/>
      <c r="R7" s="362"/>
      <c r="S7" s="169"/>
      <c r="T7" s="360" t="s">
        <v>36</v>
      </c>
      <c r="U7" s="360"/>
      <c r="V7" s="360"/>
      <c r="W7" s="170"/>
      <c r="X7" s="170"/>
      <c r="Y7" s="170"/>
      <c r="Z7" s="170"/>
      <c r="AG7" s="356" t="s">
        <v>37</v>
      </c>
      <c r="AH7" s="356"/>
      <c r="AI7" s="356"/>
      <c r="AJ7" s="356"/>
      <c r="AK7" s="356"/>
      <c r="AL7" s="356"/>
      <c r="AM7" s="356"/>
    </row>
    <row r="8" spans="2:39" s="166" customFormat="1" ht="80.25" customHeight="1" x14ac:dyDescent="0.25">
      <c r="B8" s="181"/>
      <c r="C8" s="356"/>
      <c r="D8" s="337"/>
      <c r="E8" s="359"/>
      <c r="F8" s="340"/>
      <c r="G8" s="359"/>
      <c r="J8" s="172" t="s">
        <v>150</v>
      </c>
      <c r="K8" s="172" t="s">
        <v>151</v>
      </c>
      <c r="L8" s="192">
        <v>0</v>
      </c>
      <c r="M8" s="192">
        <v>0.2</v>
      </c>
      <c r="N8" s="192">
        <v>0.4</v>
      </c>
      <c r="O8" s="192">
        <v>0.6</v>
      </c>
      <c r="P8" s="192">
        <v>0.8</v>
      </c>
      <c r="Q8" s="192">
        <v>1</v>
      </c>
      <c r="R8" s="193" t="s">
        <v>38</v>
      </c>
      <c r="T8" s="174"/>
      <c r="U8" s="174" t="s">
        <v>152</v>
      </c>
      <c r="V8" s="173" t="s">
        <v>153</v>
      </c>
      <c r="W8" s="171"/>
      <c r="Y8" s="171"/>
      <c r="AG8" s="356"/>
      <c r="AH8" s="356"/>
      <c r="AI8" s="356"/>
      <c r="AJ8" s="356"/>
      <c r="AK8" s="356"/>
      <c r="AL8" s="356"/>
      <c r="AM8" s="356"/>
    </row>
    <row r="9" spans="2:39" ht="42" customHeight="1" x14ac:dyDescent="0.25">
      <c r="H9" s="139"/>
      <c r="K9" s="45"/>
      <c r="L9" s="45"/>
      <c r="M9" s="45"/>
      <c r="N9" s="45"/>
      <c r="O9" s="45"/>
      <c r="P9" s="46"/>
      <c r="Q9" s="129"/>
      <c r="R9" s="130"/>
      <c r="T9" s="47"/>
      <c r="U9" s="47"/>
      <c r="V9" s="46"/>
      <c r="W9" s="163" t="s">
        <v>154</v>
      </c>
      <c r="X9" s="163" t="s">
        <v>155</v>
      </c>
      <c r="Z9" s="131" t="s">
        <v>39</v>
      </c>
    </row>
    <row r="10" spans="2:39" ht="49.5" customHeight="1" x14ac:dyDescent="0.25">
      <c r="B10" s="301">
        <v>1</v>
      </c>
      <c r="C10" s="153" t="s">
        <v>40</v>
      </c>
      <c r="D10" s="188"/>
      <c r="E10" s="277" t="s">
        <v>41</v>
      </c>
      <c r="F10" s="281"/>
      <c r="G10" s="281"/>
      <c r="H10" s="139"/>
      <c r="I10" s="165">
        <f>SUM(K10:K47)</f>
        <v>0</v>
      </c>
      <c r="J10" s="137">
        <f>SUM(L10:Q10)</f>
        <v>0</v>
      </c>
      <c r="K10" s="137">
        <f t="shared" ref="K10" si="0">SUM(L10:Q10)</f>
        <v>0</v>
      </c>
      <c r="L10" s="135"/>
      <c r="M10" s="135"/>
      <c r="N10" s="135"/>
      <c r="O10" s="135"/>
      <c r="P10" s="136"/>
      <c r="Q10" s="197"/>
      <c r="R10" s="136"/>
      <c r="T10" s="138" t="str">
        <f t="shared" ref="T10" si="1">IF(SUM(L10:Q10)=1,((L10*0)+(M10*20)+(N10*40)+(O10*60)+(P10*80)+(Q10*100)),"")</f>
        <v/>
      </c>
      <c r="U10" s="160" t="e">
        <f>1/$J$48</f>
        <v>#DIV/0!</v>
      </c>
      <c r="V10" s="140" t="e">
        <f t="shared" ref="V10" si="2">1/$K$48</f>
        <v>#DIV/0!</v>
      </c>
      <c r="W10" s="152" t="e">
        <f>IF(R10=1,0,T10*U10)</f>
        <v>#VALUE!</v>
      </c>
      <c r="X10" s="48" t="e">
        <f t="shared" ref="X10" si="3">IF(R10=1,0,T10*V10)</f>
        <v>#VALUE!</v>
      </c>
      <c r="Z10" s="355"/>
      <c r="AA10" s="355"/>
    </row>
    <row r="11" spans="2:39" ht="50.25" customHeight="1" x14ac:dyDescent="0.25">
      <c r="B11" s="301">
        <v>2</v>
      </c>
      <c r="C11" s="153" t="s">
        <v>42</v>
      </c>
      <c r="D11" s="188"/>
      <c r="E11" s="277" t="s">
        <v>43</v>
      </c>
      <c r="F11" s="281"/>
      <c r="G11" s="281"/>
      <c r="H11" s="139"/>
      <c r="I11" s="165"/>
      <c r="J11" s="137">
        <f>SUM(L11:Q11)</f>
        <v>0</v>
      </c>
      <c r="K11" s="137">
        <f t="shared" ref="K11" si="4">SUM(L11:Q11)</f>
        <v>0</v>
      </c>
      <c r="L11" s="135"/>
      <c r="M11" s="135"/>
      <c r="N11" s="135"/>
      <c r="O11" s="135"/>
      <c r="P11" s="136"/>
      <c r="Q11" s="135"/>
      <c r="R11" s="136"/>
      <c r="T11" s="138" t="str">
        <f t="shared" ref="T11" si="5">IF(SUM(L11:Q11)=1,((L11*0)+(M11*20)+(N11*40)+(O11*60)+(P11*80)+(Q11*100)),"")</f>
        <v/>
      </c>
      <c r="U11" s="160" t="e">
        <f>1/$J$48</f>
        <v>#DIV/0!</v>
      </c>
      <c r="V11" s="140" t="e">
        <f t="shared" ref="V11" si="6">1/$K$48</f>
        <v>#DIV/0!</v>
      </c>
      <c r="W11" s="152" t="e">
        <f>IF(R11=1,0,T11*U11)</f>
        <v>#VALUE!</v>
      </c>
      <c r="X11" s="48" t="e">
        <f t="shared" ref="X11" si="7">IF(R11=1,0,T11*V11)</f>
        <v>#VALUE!</v>
      </c>
      <c r="Z11" s="355"/>
      <c r="AA11" s="355"/>
    </row>
    <row r="12" spans="2:39" ht="51.75" customHeight="1" x14ac:dyDescent="0.25">
      <c r="B12" s="301">
        <v>3</v>
      </c>
      <c r="C12" s="153" t="s">
        <v>44</v>
      </c>
      <c r="D12" s="188"/>
      <c r="E12" s="277" t="s">
        <v>45</v>
      </c>
      <c r="F12" s="281"/>
      <c r="G12" s="278" t="s">
        <v>46</v>
      </c>
      <c r="H12" s="132"/>
      <c r="I12" s="165"/>
      <c r="J12" s="137">
        <f>SUM(L12:Q12)</f>
        <v>0</v>
      </c>
      <c r="K12" s="137">
        <f t="shared" ref="K12:K47" si="8">SUM(L12:Q12)</f>
        <v>0</v>
      </c>
      <c r="L12" s="135"/>
      <c r="M12" s="135"/>
      <c r="N12" s="135"/>
      <c r="O12" s="135"/>
      <c r="P12" s="136"/>
      <c r="Q12" s="135"/>
      <c r="R12" s="136"/>
      <c r="T12" s="138" t="str">
        <f t="shared" ref="T12:T47" si="9">IF(SUM(L12:Q12)=1,((L12*0)+(M12*20)+(N12*40)+(O12*60)+(P12*80)+(Q12*100)),"")</f>
        <v/>
      </c>
      <c r="U12" s="160" t="e">
        <f>1/$J$48</f>
        <v>#DIV/0!</v>
      </c>
      <c r="V12" s="140" t="e">
        <f t="shared" ref="V12:V47" si="10">1/$K$48</f>
        <v>#DIV/0!</v>
      </c>
      <c r="W12" s="152" t="e">
        <f>IF(R12=1,0,T12*U12)</f>
        <v>#VALUE!</v>
      </c>
      <c r="X12" s="48" t="e">
        <f t="shared" ref="X12:X47" si="11">IF(R12=1,0,T12*V12)</f>
        <v>#VALUE!</v>
      </c>
      <c r="Z12" s="355"/>
      <c r="AA12" s="355"/>
      <c r="AG12" s="357" t="s">
        <v>1549</v>
      </c>
      <c r="AH12" s="357"/>
      <c r="AI12" s="357"/>
      <c r="AJ12" s="357"/>
      <c r="AK12" s="357"/>
      <c r="AL12" s="357"/>
    </row>
    <row r="13" spans="2:39" ht="52.5" customHeight="1" x14ac:dyDescent="0.25">
      <c r="B13" s="301" t="s">
        <v>47</v>
      </c>
      <c r="C13" s="155" t="s">
        <v>48</v>
      </c>
      <c r="D13" s="189"/>
      <c r="E13" s="277" t="s">
        <v>49</v>
      </c>
      <c r="F13" s="279"/>
      <c r="G13" s="278" t="s">
        <v>50</v>
      </c>
      <c r="H13" s="139"/>
      <c r="I13" s="165"/>
      <c r="J13" s="165"/>
      <c r="K13" s="137">
        <f t="shared" si="8"/>
        <v>0</v>
      </c>
      <c r="L13" s="135"/>
      <c r="M13" s="135"/>
      <c r="N13" s="135"/>
      <c r="O13" s="135"/>
      <c r="P13" s="136"/>
      <c r="Q13" s="135"/>
      <c r="R13" s="136"/>
      <c r="T13" s="138" t="str">
        <f t="shared" si="9"/>
        <v/>
      </c>
      <c r="U13" s="160"/>
      <c r="V13" s="140" t="e">
        <f t="shared" si="10"/>
        <v>#DIV/0!</v>
      </c>
      <c r="W13" s="152"/>
      <c r="X13" s="48" t="e">
        <f t="shared" si="11"/>
        <v>#VALUE!</v>
      </c>
      <c r="Z13" s="355"/>
      <c r="AA13" s="355"/>
    </row>
    <row r="14" spans="2:39" ht="54" customHeight="1" x14ac:dyDescent="0.25">
      <c r="B14" s="301" t="s">
        <v>51</v>
      </c>
      <c r="C14" s="156" t="s">
        <v>52</v>
      </c>
      <c r="D14" s="189"/>
      <c r="E14" s="277" t="s">
        <v>53</v>
      </c>
      <c r="F14" s="279"/>
      <c r="G14" s="278"/>
      <c r="H14" s="128"/>
      <c r="I14" s="165"/>
      <c r="J14" s="165"/>
      <c r="K14" s="137">
        <f t="shared" si="8"/>
        <v>0</v>
      </c>
      <c r="L14" s="135"/>
      <c r="M14" s="135"/>
      <c r="N14" s="135"/>
      <c r="O14" s="135"/>
      <c r="P14" s="136"/>
      <c r="Q14" s="135"/>
      <c r="R14" s="136"/>
      <c r="T14" s="138" t="str">
        <f t="shared" si="9"/>
        <v/>
      </c>
      <c r="U14" s="160"/>
      <c r="V14" s="140" t="e">
        <f t="shared" si="10"/>
        <v>#DIV/0!</v>
      </c>
      <c r="W14" s="152"/>
      <c r="X14" s="48" t="e">
        <f t="shared" si="11"/>
        <v>#VALUE!</v>
      </c>
      <c r="Z14" s="355"/>
      <c r="AA14" s="355"/>
      <c r="AG14" s="357" t="s">
        <v>1550</v>
      </c>
      <c r="AH14" s="357"/>
      <c r="AI14" s="357"/>
      <c r="AJ14" s="357"/>
      <c r="AK14" s="357"/>
      <c r="AL14" s="357"/>
    </row>
    <row r="15" spans="2:39" ht="62.25" customHeight="1" x14ac:dyDescent="0.25">
      <c r="B15" s="301" t="s">
        <v>54</v>
      </c>
      <c r="C15" s="157" t="s">
        <v>55</v>
      </c>
      <c r="D15" s="189"/>
      <c r="E15" s="277" t="s">
        <v>56</v>
      </c>
      <c r="F15" s="279"/>
      <c r="G15" s="279"/>
      <c r="H15" s="128"/>
      <c r="I15" s="165"/>
      <c r="J15" s="165"/>
      <c r="K15" s="137">
        <f t="shared" si="8"/>
        <v>0</v>
      </c>
      <c r="L15" s="135"/>
      <c r="M15" s="135"/>
      <c r="N15" s="135"/>
      <c r="O15" s="135"/>
      <c r="P15" s="136"/>
      <c r="Q15" s="135"/>
      <c r="R15" s="136"/>
      <c r="T15" s="138" t="str">
        <f t="shared" si="9"/>
        <v/>
      </c>
      <c r="U15" s="160"/>
      <c r="V15" s="140" t="e">
        <f t="shared" si="10"/>
        <v>#DIV/0!</v>
      </c>
      <c r="W15" s="152"/>
      <c r="X15" s="48" t="e">
        <f t="shared" si="11"/>
        <v>#VALUE!</v>
      </c>
      <c r="Z15" s="355"/>
      <c r="AA15" s="355"/>
      <c r="AG15" s="358" t="s">
        <v>1551</v>
      </c>
      <c r="AH15" s="358"/>
      <c r="AI15" s="358"/>
      <c r="AJ15" s="358"/>
      <c r="AK15" s="358"/>
      <c r="AL15" s="358"/>
      <c r="AM15" s="358"/>
    </row>
    <row r="16" spans="2:39" ht="61.5" customHeight="1" x14ac:dyDescent="0.25">
      <c r="B16" s="301">
        <v>4</v>
      </c>
      <c r="C16" s="154" t="s">
        <v>57</v>
      </c>
      <c r="D16" s="189"/>
      <c r="E16" s="277" t="s">
        <v>58</v>
      </c>
      <c r="F16" s="279"/>
      <c r="G16" s="279"/>
      <c r="H16" s="128"/>
      <c r="I16" s="165"/>
      <c r="J16" s="137">
        <f>SUM(L16:Q16)</f>
        <v>0</v>
      </c>
      <c r="K16" s="137">
        <f t="shared" si="8"/>
        <v>0</v>
      </c>
      <c r="L16" s="135"/>
      <c r="M16" s="135"/>
      <c r="N16" s="135"/>
      <c r="O16" s="135"/>
      <c r="P16" s="136"/>
      <c r="Q16" s="135"/>
      <c r="R16" s="136"/>
      <c r="T16" s="138" t="str">
        <f t="shared" si="9"/>
        <v/>
      </c>
      <c r="U16" s="160" t="e">
        <f>1/$J$48</f>
        <v>#DIV/0!</v>
      </c>
      <c r="V16" s="140" t="e">
        <f t="shared" si="10"/>
        <v>#DIV/0!</v>
      </c>
      <c r="W16" s="152" t="e">
        <f>IF(R16=1,0,T16*U16)</f>
        <v>#VALUE!</v>
      </c>
      <c r="X16" s="48" t="e">
        <f t="shared" si="11"/>
        <v>#VALUE!</v>
      </c>
      <c r="Z16" s="355"/>
      <c r="AA16" s="355"/>
      <c r="AG16" s="345"/>
      <c r="AH16" s="345"/>
      <c r="AI16" s="345"/>
      <c r="AJ16" s="345"/>
      <c r="AK16" s="345"/>
      <c r="AL16" s="345"/>
      <c r="AM16" s="345"/>
    </row>
    <row r="17" spans="2:39" ht="55.5" customHeight="1" x14ac:dyDescent="0.25">
      <c r="B17" s="301" t="s">
        <v>59</v>
      </c>
      <c r="C17" s="158" t="s">
        <v>60</v>
      </c>
      <c r="D17" s="189"/>
      <c r="E17" s="277" t="s">
        <v>61</v>
      </c>
      <c r="F17" s="279"/>
      <c r="G17" s="279"/>
      <c r="H17" s="128"/>
      <c r="I17" s="165"/>
      <c r="J17" s="165"/>
      <c r="K17" s="137">
        <f t="shared" si="8"/>
        <v>0</v>
      </c>
      <c r="L17" s="135"/>
      <c r="M17" s="135"/>
      <c r="N17" s="135"/>
      <c r="O17" s="135"/>
      <c r="P17" s="136"/>
      <c r="Q17" s="135"/>
      <c r="R17" s="136"/>
      <c r="T17" s="138" t="str">
        <f t="shared" si="9"/>
        <v/>
      </c>
      <c r="U17" s="160"/>
      <c r="V17" s="140" t="e">
        <f t="shared" si="10"/>
        <v>#DIV/0!</v>
      </c>
      <c r="W17" s="152"/>
      <c r="X17" s="48" t="e">
        <f t="shared" si="11"/>
        <v>#VALUE!</v>
      </c>
      <c r="Z17" s="355"/>
      <c r="AA17" s="355"/>
      <c r="AG17" s="345"/>
      <c r="AH17" s="345"/>
      <c r="AI17" s="345"/>
      <c r="AJ17" s="345"/>
      <c r="AK17" s="345"/>
      <c r="AL17" s="345"/>
      <c r="AM17" s="345"/>
    </row>
    <row r="18" spans="2:39" ht="61.5" customHeight="1" x14ac:dyDescent="0.25">
      <c r="B18" s="301">
        <v>5</v>
      </c>
      <c r="C18" s="153" t="s">
        <v>62</v>
      </c>
      <c r="D18" s="188"/>
      <c r="E18" s="277" t="s">
        <v>63</v>
      </c>
      <c r="F18" s="281"/>
      <c r="G18" s="281"/>
      <c r="H18" s="139"/>
      <c r="I18" s="165"/>
      <c r="J18" s="137">
        <f>SUM(L18:Q18)</f>
        <v>0</v>
      </c>
      <c r="K18" s="137">
        <f t="shared" si="8"/>
        <v>0</v>
      </c>
      <c r="L18" s="135"/>
      <c r="M18" s="135"/>
      <c r="N18" s="135"/>
      <c r="O18" s="135"/>
      <c r="P18" s="136"/>
      <c r="Q18" s="135"/>
      <c r="R18" s="136"/>
      <c r="T18" s="138" t="str">
        <f t="shared" si="9"/>
        <v/>
      </c>
      <c r="U18" s="160" t="e">
        <f>1/$J$48</f>
        <v>#DIV/0!</v>
      </c>
      <c r="V18" s="140" t="e">
        <f t="shared" si="10"/>
        <v>#DIV/0!</v>
      </c>
      <c r="W18" s="152" t="e">
        <f>IF(R18=1,0,T18*U18)</f>
        <v>#VALUE!</v>
      </c>
      <c r="X18" s="48" t="e">
        <f t="shared" si="11"/>
        <v>#VALUE!</v>
      </c>
      <c r="Z18" s="355"/>
      <c r="AA18" s="355"/>
      <c r="AG18" s="357" t="s">
        <v>1552</v>
      </c>
      <c r="AH18" s="357"/>
      <c r="AI18" s="357"/>
      <c r="AJ18" s="357"/>
      <c r="AK18" s="357"/>
      <c r="AL18" s="357"/>
      <c r="AM18" s="357"/>
    </row>
    <row r="19" spans="2:39" ht="58.5" customHeight="1" x14ac:dyDescent="0.25">
      <c r="B19" s="301" t="s">
        <v>64</v>
      </c>
      <c r="C19" s="300" t="s">
        <v>65</v>
      </c>
      <c r="D19" s="189"/>
      <c r="E19" s="277" t="s">
        <v>66</v>
      </c>
      <c r="F19" s="279"/>
      <c r="G19" s="279"/>
      <c r="H19" s="139"/>
      <c r="I19" s="165"/>
      <c r="J19" s="165"/>
      <c r="K19" s="137">
        <f t="shared" si="8"/>
        <v>0</v>
      </c>
      <c r="L19" s="135"/>
      <c r="M19" s="135"/>
      <c r="N19" s="135"/>
      <c r="O19" s="135"/>
      <c r="P19" s="136"/>
      <c r="Q19" s="135"/>
      <c r="R19" s="136"/>
      <c r="T19" s="138" t="str">
        <f t="shared" si="9"/>
        <v/>
      </c>
      <c r="U19" s="160"/>
      <c r="V19" s="140" t="e">
        <f t="shared" si="10"/>
        <v>#DIV/0!</v>
      </c>
      <c r="W19" s="152"/>
      <c r="X19" s="48" t="e">
        <f t="shared" si="11"/>
        <v>#VALUE!</v>
      </c>
      <c r="Z19" s="355"/>
      <c r="AA19" s="355"/>
      <c r="AG19" s="357" t="s">
        <v>1553</v>
      </c>
      <c r="AH19" s="357"/>
      <c r="AI19" s="357"/>
      <c r="AJ19" s="357"/>
      <c r="AK19" s="357"/>
      <c r="AL19" s="357"/>
      <c r="AM19" s="357"/>
    </row>
    <row r="20" spans="2:39" ht="53.25" customHeight="1" x14ac:dyDescent="0.25">
      <c r="B20" s="301" t="s">
        <v>67</v>
      </c>
      <c r="C20" s="156" t="s">
        <v>68</v>
      </c>
      <c r="D20" s="189"/>
      <c r="E20" s="279" t="s">
        <v>69</v>
      </c>
      <c r="F20" s="279"/>
      <c r="G20" s="279"/>
      <c r="I20" s="165"/>
      <c r="J20" s="165"/>
      <c r="K20" s="137">
        <f t="shared" si="8"/>
        <v>0</v>
      </c>
      <c r="L20" s="135"/>
      <c r="M20" s="135"/>
      <c r="N20" s="135"/>
      <c r="O20" s="135"/>
      <c r="P20" s="136"/>
      <c r="Q20" s="135"/>
      <c r="R20" s="136"/>
      <c r="T20" s="138" t="str">
        <f t="shared" si="9"/>
        <v/>
      </c>
      <c r="U20" s="160"/>
      <c r="V20" s="140" t="e">
        <f t="shared" si="10"/>
        <v>#DIV/0!</v>
      </c>
      <c r="W20" s="152"/>
      <c r="X20" s="48" t="e">
        <f t="shared" si="11"/>
        <v>#VALUE!</v>
      </c>
      <c r="Z20" s="355"/>
      <c r="AA20" s="355"/>
      <c r="AG20" s="357" t="s">
        <v>1554</v>
      </c>
      <c r="AH20" s="357"/>
      <c r="AI20" s="357"/>
      <c r="AJ20" s="357"/>
      <c r="AK20" s="357"/>
      <c r="AL20" s="357"/>
      <c r="AM20" s="357"/>
    </row>
    <row r="21" spans="2:39" ht="51" customHeight="1" x14ac:dyDescent="0.25">
      <c r="B21" s="301" t="s">
        <v>70</v>
      </c>
      <c r="C21" s="157" t="s">
        <v>71</v>
      </c>
      <c r="D21" s="189"/>
      <c r="E21" s="279" t="s">
        <v>72</v>
      </c>
      <c r="F21" s="279"/>
      <c r="G21" s="279"/>
      <c r="I21" s="165"/>
      <c r="J21" s="165"/>
      <c r="K21" s="137">
        <f t="shared" si="8"/>
        <v>0</v>
      </c>
      <c r="L21" s="135"/>
      <c r="M21" s="135"/>
      <c r="N21" s="135"/>
      <c r="O21" s="135"/>
      <c r="P21" s="136"/>
      <c r="Q21" s="135"/>
      <c r="R21" s="136"/>
      <c r="T21" s="138" t="str">
        <f t="shared" si="9"/>
        <v/>
      </c>
      <c r="U21" s="160"/>
      <c r="V21" s="140" t="e">
        <f t="shared" si="10"/>
        <v>#DIV/0!</v>
      </c>
      <c r="W21" s="152"/>
      <c r="X21" s="48" t="e">
        <f t="shared" si="11"/>
        <v>#VALUE!</v>
      </c>
      <c r="Z21" s="355"/>
      <c r="AA21" s="355"/>
      <c r="AG21" s="357" t="s">
        <v>1555</v>
      </c>
      <c r="AH21" s="357"/>
      <c r="AI21" s="357"/>
      <c r="AJ21" s="357"/>
      <c r="AK21" s="357"/>
      <c r="AL21" s="357"/>
      <c r="AM21" s="357"/>
    </row>
    <row r="22" spans="2:39" ht="47.25" customHeight="1" x14ac:dyDescent="0.25">
      <c r="B22" s="301">
        <v>6</v>
      </c>
      <c r="C22" s="154" t="s">
        <v>73</v>
      </c>
      <c r="D22" s="189"/>
      <c r="E22" s="277" t="s">
        <v>74</v>
      </c>
      <c r="F22" s="279"/>
      <c r="G22" s="279"/>
      <c r="H22" s="128"/>
      <c r="I22" s="165"/>
      <c r="J22" s="137">
        <f>SUM(L22:Q22)</f>
        <v>0</v>
      </c>
      <c r="K22" s="137">
        <f t="shared" si="8"/>
        <v>0</v>
      </c>
      <c r="L22" s="135"/>
      <c r="M22" s="135"/>
      <c r="N22" s="135"/>
      <c r="O22" s="135"/>
      <c r="P22" s="136"/>
      <c r="Q22" s="135"/>
      <c r="R22" s="136"/>
      <c r="T22" s="138" t="str">
        <f t="shared" si="9"/>
        <v/>
      </c>
      <c r="U22" s="160" t="e">
        <f>1/$J$48</f>
        <v>#DIV/0!</v>
      </c>
      <c r="V22" s="140" t="e">
        <f t="shared" si="10"/>
        <v>#DIV/0!</v>
      </c>
      <c r="W22" s="152" t="e">
        <f>IF(R22=1,0,T22*U22)</f>
        <v>#VALUE!</v>
      </c>
      <c r="X22" s="48" t="e">
        <f t="shared" si="11"/>
        <v>#VALUE!</v>
      </c>
      <c r="Z22" s="355"/>
      <c r="AA22" s="355"/>
      <c r="AG22" s="345"/>
      <c r="AH22" s="345"/>
      <c r="AI22" s="345"/>
      <c r="AJ22" s="345"/>
      <c r="AK22" s="345"/>
      <c r="AL22" s="345"/>
      <c r="AM22" s="345"/>
    </row>
    <row r="23" spans="2:39" ht="46.5" customHeight="1" x14ac:dyDescent="0.25">
      <c r="B23" s="301" t="s">
        <v>75</v>
      </c>
      <c r="C23" s="158" t="s">
        <v>76</v>
      </c>
      <c r="D23" s="189"/>
      <c r="E23" s="277" t="s">
        <v>77</v>
      </c>
      <c r="F23" s="279"/>
      <c r="G23" s="279"/>
      <c r="H23" s="132"/>
      <c r="I23" s="165"/>
      <c r="J23" s="165"/>
      <c r="K23" s="137">
        <f t="shared" si="8"/>
        <v>0</v>
      </c>
      <c r="L23" s="135"/>
      <c r="M23" s="135"/>
      <c r="N23" s="135"/>
      <c r="O23" s="135"/>
      <c r="P23" s="136"/>
      <c r="Q23" s="135"/>
      <c r="R23" s="136"/>
      <c r="T23" s="138" t="str">
        <f t="shared" si="9"/>
        <v/>
      </c>
      <c r="U23" s="160"/>
      <c r="V23" s="140" t="e">
        <f t="shared" si="10"/>
        <v>#DIV/0!</v>
      </c>
      <c r="W23" s="152"/>
      <c r="X23" s="48" t="e">
        <f t="shared" si="11"/>
        <v>#VALUE!</v>
      </c>
      <c r="Z23" s="355"/>
      <c r="AA23" s="355"/>
      <c r="AG23" s="357" t="s">
        <v>1556</v>
      </c>
      <c r="AH23" s="357"/>
      <c r="AI23" s="357"/>
      <c r="AJ23" s="357"/>
      <c r="AK23" s="357"/>
      <c r="AL23" s="357"/>
      <c r="AM23" s="357"/>
    </row>
    <row r="24" spans="2:39" ht="59.25" customHeight="1" x14ac:dyDescent="0.25">
      <c r="B24" s="301">
        <v>7</v>
      </c>
      <c r="C24" s="154" t="s">
        <v>78</v>
      </c>
      <c r="D24" s="189"/>
      <c r="E24" s="279" t="s">
        <v>79</v>
      </c>
      <c r="F24" s="279"/>
      <c r="G24" s="278" t="s">
        <v>80</v>
      </c>
      <c r="H24" s="128"/>
      <c r="I24" s="165"/>
      <c r="J24" s="137">
        <f>SUM(L24:Q24)</f>
        <v>0</v>
      </c>
      <c r="K24" s="137">
        <f t="shared" si="8"/>
        <v>0</v>
      </c>
      <c r="L24" s="135"/>
      <c r="M24" s="135"/>
      <c r="N24" s="135"/>
      <c r="O24" s="135"/>
      <c r="P24" s="136"/>
      <c r="Q24" s="135"/>
      <c r="R24" s="136"/>
      <c r="T24" s="138" t="str">
        <f t="shared" si="9"/>
        <v/>
      </c>
      <c r="U24" s="160" t="e">
        <f>1/$J$48</f>
        <v>#DIV/0!</v>
      </c>
      <c r="V24" s="140" t="e">
        <f t="shared" si="10"/>
        <v>#DIV/0!</v>
      </c>
      <c r="W24" s="199" t="e">
        <f>IF(R24=1,0,T24*U24)</f>
        <v>#VALUE!</v>
      </c>
      <c r="X24" s="48" t="e">
        <f t="shared" si="11"/>
        <v>#VALUE!</v>
      </c>
      <c r="Z24" s="355"/>
      <c r="AA24" s="355"/>
      <c r="AG24" s="357" t="s">
        <v>1557</v>
      </c>
      <c r="AH24" s="357"/>
      <c r="AI24" s="357"/>
      <c r="AJ24" s="357"/>
      <c r="AK24" s="357"/>
      <c r="AL24" s="357"/>
      <c r="AM24" s="357"/>
    </row>
    <row r="25" spans="2:39" ht="64.5" customHeight="1" x14ac:dyDescent="0.25">
      <c r="B25" s="301" t="s">
        <v>81</v>
      </c>
      <c r="C25" s="155" t="s">
        <v>82</v>
      </c>
      <c r="D25" s="189"/>
      <c r="E25" s="279" t="s">
        <v>83</v>
      </c>
      <c r="F25" s="279"/>
      <c r="G25" s="278" t="s">
        <v>84</v>
      </c>
      <c r="H25" s="128"/>
      <c r="I25" s="165"/>
      <c r="J25" s="165"/>
      <c r="K25" s="137">
        <f t="shared" si="8"/>
        <v>0</v>
      </c>
      <c r="L25" s="135"/>
      <c r="M25" s="135"/>
      <c r="N25" s="135"/>
      <c r="O25" s="135"/>
      <c r="P25" s="136"/>
      <c r="Q25" s="135"/>
      <c r="R25" s="136"/>
      <c r="T25" s="138" t="str">
        <f t="shared" si="9"/>
        <v/>
      </c>
      <c r="U25" s="160"/>
      <c r="V25" s="140" t="e">
        <f t="shared" si="10"/>
        <v>#DIV/0!</v>
      </c>
      <c r="W25" s="152"/>
      <c r="X25" s="48" t="e">
        <f t="shared" si="11"/>
        <v>#VALUE!</v>
      </c>
      <c r="Z25" s="355"/>
      <c r="AA25" s="355"/>
      <c r="AG25" s="357" t="s">
        <v>1558</v>
      </c>
      <c r="AH25" s="357"/>
      <c r="AI25" s="357"/>
      <c r="AJ25" s="357"/>
      <c r="AK25" s="357"/>
      <c r="AL25" s="357"/>
      <c r="AM25" s="357"/>
    </row>
    <row r="26" spans="2:39" ht="50.25" customHeight="1" x14ac:dyDescent="0.25">
      <c r="B26" s="301" t="s">
        <v>85</v>
      </c>
      <c r="C26" s="156" t="s">
        <v>86</v>
      </c>
      <c r="D26" s="189"/>
      <c r="E26" s="279" t="s">
        <v>87</v>
      </c>
      <c r="F26" s="279"/>
      <c r="G26" s="279"/>
      <c r="H26" s="128"/>
      <c r="I26" s="165"/>
      <c r="J26" s="165"/>
      <c r="K26" s="137">
        <f t="shared" si="8"/>
        <v>0</v>
      </c>
      <c r="L26" s="135"/>
      <c r="M26" s="135"/>
      <c r="N26" s="135"/>
      <c r="O26" s="135"/>
      <c r="P26" s="136"/>
      <c r="Q26" s="135"/>
      <c r="R26" s="136"/>
      <c r="T26" s="138" t="str">
        <f t="shared" si="9"/>
        <v/>
      </c>
      <c r="U26" s="160"/>
      <c r="V26" s="140" t="e">
        <f t="shared" si="10"/>
        <v>#DIV/0!</v>
      </c>
      <c r="W26" s="152"/>
      <c r="X26" s="48" t="e">
        <f t="shared" si="11"/>
        <v>#VALUE!</v>
      </c>
      <c r="Z26" s="355"/>
      <c r="AA26" s="355"/>
      <c r="AG26" s="357" t="s">
        <v>1559</v>
      </c>
      <c r="AH26" s="357"/>
      <c r="AI26" s="357"/>
      <c r="AJ26" s="357"/>
      <c r="AK26" s="357"/>
      <c r="AL26" s="357"/>
      <c r="AM26" s="357"/>
    </row>
    <row r="27" spans="2:39" ht="59.25" customHeight="1" x14ac:dyDescent="0.25">
      <c r="B27" s="301" t="s">
        <v>88</v>
      </c>
      <c r="C27" s="156" t="s">
        <v>89</v>
      </c>
      <c r="D27" s="189"/>
      <c r="E27" s="279" t="s">
        <v>90</v>
      </c>
      <c r="F27" s="279"/>
      <c r="G27" s="279"/>
      <c r="H27" s="128"/>
      <c r="I27" s="165"/>
      <c r="J27" s="165"/>
      <c r="K27" s="137">
        <f t="shared" si="8"/>
        <v>0</v>
      </c>
      <c r="L27" s="135"/>
      <c r="M27" s="135"/>
      <c r="N27" s="135"/>
      <c r="O27" s="135"/>
      <c r="P27" s="136"/>
      <c r="Q27" s="135"/>
      <c r="R27" s="136"/>
      <c r="T27" s="138" t="str">
        <f t="shared" si="9"/>
        <v/>
      </c>
      <c r="U27" s="160"/>
      <c r="V27" s="140" t="e">
        <f t="shared" si="10"/>
        <v>#DIV/0!</v>
      </c>
      <c r="W27" s="152"/>
      <c r="X27" s="48" t="e">
        <f t="shared" si="11"/>
        <v>#VALUE!</v>
      </c>
      <c r="Z27" s="355"/>
      <c r="AA27" s="355"/>
      <c r="AG27" s="357" t="s">
        <v>1560</v>
      </c>
      <c r="AH27" s="357"/>
      <c r="AI27" s="357"/>
      <c r="AJ27" s="357"/>
      <c r="AK27" s="357"/>
      <c r="AL27" s="357"/>
      <c r="AM27" s="357"/>
    </row>
    <row r="28" spans="2:39" ht="59.25" customHeight="1" x14ac:dyDescent="0.25">
      <c r="B28" s="301" t="s">
        <v>91</v>
      </c>
      <c r="C28" s="157" t="s">
        <v>92</v>
      </c>
      <c r="D28" s="189"/>
      <c r="E28" s="279" t="s">
        <v>93</v>
      </c>
      <c r="F28" s="279"/>
      <c r="G28" s="279"/>
      <c r="H28" s="128"/>
      <c r="I28" s="165"/>
      <c r="J28" s="165"/>
      <c r="K28" s="137">
        <f t="shared" si="8"/>
        <v>0</v>
      </c>
      <c r="L28" s="135"/>
      <c r="M28" s="135"/>
      <c r="N28" s="135"/>
      <c r="O28" s="135"/>
      <c r="P28" s="136"/>
      <c r="Q28" s="135"/>
      <c r="R28" s="136"/>
      <c r="T28" s="138" t="str">
        <f t="shared" si="9"/>
        <v/>
      </c>
      <c r="U28" s="160"/>
      <c r="V28" s="140" t="e">
        <f t="shared" si="10"/>
        <v>#DIV/0!</v>
      </c>
      <c r="W28" s="152"/>
      <c r="X28" s="48" t="e">
        <f t="shared" si="11"/>
        <v>#VALUE!</v>
      </c>
      <c r="Z28" s="355"/>
      <c r="AA28" s="355"/>
      <c r="AG28" s="358" t="s">
        <v>1561</v>
      </c>
      <c r="AH28" s="358"/>
      <c r="AI28" s="358"/>
      <c r="AJ28" s="358"/>
      <c r="AK28" s="358"/>
      <c r="AL28" s="358"/>
      <c r="AM28" s="358"/>
    </row>
    <row r="29" spans="2:39" ht="49.5" customHeight="1" x14ac:dyDescent="0.25">
      <c r="B29" s="301">
        <v>8</v>
      </c>
      <c r="C29" s="154" t="s">
        <v>94</v>
      </c>
      <c r="D29" s="189"/>
      <c r="E29" s="279" t="s">
        <v>95</v>
      </c>
      <c r="F29" s="279"/>
      <c r="G29" s="278" t="s">
        <v>96</v>
      </c>
      <c r="H29" s="128"/>
      <c r="I29" s="165"/>
      <c r="J29" s="137">
        <f>SUM(L29:Q29)</f>
        <v>0</v>
      </c>
      <c r="K29" s="137">
        <f t="shared" si="8"/>
        <v>0</v>
      </c>
      <c r="L29" s="135"/>
      <c r="M29" s="135"/>
      <c r="N29" s="135"/>
      <c r="O29" s="135"/>
      <c r="P29" s="136"/>
      <c r="Q29" s="135"/>
      <c r="R29" s="136"/>
      <c r="T29" s="138" t="str">
        <f t="shared" si="9"/>
        <v/>
      </c>
      <c r="U29" s="160" t="e">
        <f>1/$J$48</f>
        <v>#DIV/0!</v>
      </c>
      <c r="V29" s="140" t="e">
        <f t="shared" si="10"/>
        <v>#DIV/0!</v>
      </c>
      <c r="W29" s="199" t="e">
        <f>IF(R29=1,0,T29*U29)</f>
        <v>#VALUE!</v>
      </c>
      <c r="X29" s="48" t="e">
        <f t="shared" si="11"/>
        <v>#VALUE!</v>
      </c>
      <c r="Z29" s="355"/>
      <c r="AA29" s="355"/>
      <c r="AG29" s="357" t="s">
        <v>1562</v>
      </c>
      <c r="AH29" s="357"/>
      <c r="AI29" s="357"/>
      <c r="AJ29" s="357"/>
      <c r="AK29" s="357"/>
      <c r="AL29" s="357"/>
      <c r="AM29" s="357"/>
    </row>
    <row r="30" spans="2:39" ht="52.5" customHeight="1" x14ac:dyDescent="0.25">
      <c r="B30" s="301" t="s">
        <v>97</v>
      </c>
      <c r="C30" s="155" t="s">
        <v>98</v>
      </c>
      <c r="D30" s="189"/>
      <c r="E30" s="277" t="s">
        <v>99</v>
      </c>
      <c r="F30" s="279"/>
      <c r="G30" s="278" t="s">
        <v>100</v>
      </c>
      <c r="H30" s="128"/>
      <c r="I30" s="165"/>
      <c r="J30" s="165"/>
      <c r="K30" s="137">
        <f t="shared" si="8"/>
        <v>0</v>
      </c>
      <c r="L30" s="135"/>
      <c r="M30" s="135"/>
      <c r="N30" s="135"/>
      <c r="O30" s="135"/>
      <c r="P30" s="136"/>
      <c r="Q30" s="135"/>
      <c r="R30" s="136"/>
      <c r="T30" s="138" t="str">
        <f t="shared" si="9"/>
        <v/>
      </c>
      <c r="U30" s="160"/>
      <c r="V30" s="140" t="e">
        <f t="shared" si="10"/>
        <v>#DIV/0!</v>
      </c>
      <c r="W30" s="152"/>
      <c r="X30" s="48" t="e">
        <f t="shared" si="11"/>
        <v>#VALUE!</v>
      </c>
      <c r="Z30" s="355"/>
      <c r="AA30" s="355"/>
      <c r="AG30" s="357" t="s">
        <v>1563</v>
      </c>
      <c r="AH30" s="357"/>
      <c r="AI30" s="357"/>
      <c r="AJ30" s="357"/>
      <c r="AK30" s="357"/>
      <c r="AL30" s="357"/>
      <c r="AM30" s="357"/>
    </row>
    <row r="31" spans="2:39" ht="51.75" customHeight="1" x14ac:dyDescent="0.25">
      <c r="B31" s="301" t="s">
        <v>101</v>
      </c>
      <c r="C31" s="157" t="s">
        <v>102</v>
      </c>
      <c r="D31" s="189"/>
      <c r="E31" s="279" t="s">
        <v>103</v>
      </c>
      <c r="F31" s="279"/>
      <c r="G31" s="279"/>
      <c r="H31" s="128"/>
      <c r="I31" s="165"/>
      <c r="J31" s="165"/>
      <c r="K31" s="137">
        <f t="shared" si="8"/>
        <v>0</v>
      </c>
      <c r="L31" s="135"/>
      <c r="M31" s="135"/>
      <c r="N31" s="135"/>
      <c r="O31" s="135"/>
      <c r="P31" s="136"/>
      <c r="Q31" s="135"/>
      <c r="R31" s="136"/>
      <c r="T31" s="138" t="str">
        <f t="shared" si="9"/>
        <v/>
      </c>
      <c r="U31" s="160"/>
      <c r="V31" s="140" t="e">
        <f t="shared" si="10"/>
        <v>#DIV/0!</v>
      </c>
      <c r="W31" s="152"/>
      <c r="X31" s="48" t="e">
        <f t="shared" si="11"/>
        <v>#VALUE!</v>
      </c>
      <c r="Z31" s="355"/>
      <c r="AA31" s="355"/>
      <c r="AG31" s="357" t="s">
        <v>1564</v>
      </c>
      <c r="AH31" s="357"/>
      <c r="AI31" s="357"/>
      <c r="AJ31" s="357"/>
      <c r="AK31" s="357"/>
      <c r="AL31" s="357"/>
      <c r="AM31" s="357"/>
    </row>
    <row r="32" spans="2:39" ht="49.5" customHeight="1" x14ac:dyDescent="0.25">
      <c r="B32" s="301">
        <v>9</v>
      </c>
      <c r="C32" s="154" t="s">
        <v>104</v>
      </c>
      <c r="D32" s="189"/>
      <c r="E32" s="279" t="s">
        <v>105</v>
      </c>
      <c r="F32" s="279"/>
      <c r="G32" s="279"/>
      <c r="H32" s="133"/>
      <c r="I32" s="165"/>
      <c r="J32" s="137">
        <f>SUM(L32:Q32)</f>
        <v>0</v>
      </c>
      <c r="K32" s="137">
        <f t="shared" si="8"/>
        <v>0</v>
      </c>
      <c r="L32" s="135"/>
      <c r="M32" s="135"/>
      <c r="N32" s="135"/>
      <c r="O32" s="135"/>
      <c r="P32" s="136"/>
      <c r="Q32" s="135"/>
      <c r="R32" s="136"/>
      <c r="T32" s="138" t="str">
        <f t="shared" si="9"/>
        <v/>
      </c>
      <c r="U32" s="160" t="e">
        <f>1/$J$48</f>
        <v>#DIV/0!</v>
      </c>
      <c r="V32" s="140" t="e">
        <f t="shared" si="10"/>
        <v>#DIV/0!</v>
      </c>
      <c r="W32" s="199" t="e">
        <f>IF(R32=1,0,T32*U32)</f>
        <v>#VALUE!</v>
      </c>
      <c r="X32" s="48" t="e">
        <f t="shared" si="11"/>
        <v>#VALUE!</v>
      </c>
      <c r="Z32" s="355"/>
      <c r="AA32" s="355"/>
      <c r="AG32" s="345"/>
      <c r="AH32" s="345"/>
      <c r="AI32" s="345"/>
      <c r="AJ32" s="345"/>
      <c r="AK32" s="345"/>
      <c r="AL32" s="345"/>
      <c r="AM32" s="345"/>
    </row>
    <row r="33" spans="2:41" ht="62.25" customHeight="1" x14ac:dyDescent="0.25">
      <c r="B33" s="301" t="s">
        <v>106</v>
      </c>
      <c r="C33" s="155" t="s">
        <v>107</v>
      </c>
      <c r="D33" s="189"/>
      <c r="E33" s="279" t="s">
        <v>108</v>
      </c>
      <c r="F33" s="279"/>
      <c r="G33" s="278" t="s">
        <v>109</v>
      </c>
      <c r="H33" s="128"/>
      <c r="I33" s="165"/>
      <c r="J33" s="165"/>
      <c r="K33" s="137">
        <f t="shared" si="8"/>
        <v>0</v>
      </c>
      <c r="L33" s="135"/>
      <c r="M33" s="135"/>
      <c r="N33" s="135"/>
      <c r="O33" s="135"/>
      <c r="P33" s="136"/>
      <c r="Q33" s="135"/>
      <c r="R33" s="136"/>
      <c r="T33" s="138" t="str">
        <f t="shared" si="9"/>
        <v/>
      </c>
      <c r="U33" s="160"/>
      <c r="V33" s="140" t="e">
        <f t="shared" si="10"/>
        <v>#DIV/0!</v>
      </c>
      <c r="W33" s="152"/>
      <c r="X33" s="48" t="e">
        <f t="shared" si="11"/>
        <v>#VALUE!</v>
      </c>
      <c r="Z33" s="355"/>
      <c r="AA33" s="355"/>
      <c r="AG33" s="357" t="s">
        <v>1565</v>
      </c>
      <c r="AH33" s="357"/>
      <c r="AI33" s="357"/>
      <c r="AJ33" s="357"/>
      <c r="AK33" s="357"/>
      <c r="AL33" s="357"/>
      <c r="AM33" s="357"/>
    </row>
    <row r="34" spans="2:41" ht="50.25" customHeight="1" x14ac:dyDescent="0.25">
      <c r="B34" s="301" t="s">
        <v>110</v>
      </c>
      <c r="C34" s="157" t="s">
        <v>111</v>
      </c>
      <c r="D34" s="189"/>
      <c r="E34" s="279" t="s">
        <v>112</v>
      </c>
      <c r="F34" s="279"/>
      <c r="G34" s="279"/>
      <c r="H34" s="128"/>
      <c r="I34" s="165"/>
      <c r="J34" s="165"/>
      <c r="K34" s="137">
        <f t="shared" si="8"/>
        <v>0</v>
      </c>
      <c r="L34" s="135"/>
      <c r="M34" s="135"/>
      <c r="N34" s="135"/>
      <c r="O34" s="135"/>
      <c r="P34" s="136"/>
      <c r="Q34" s="135"/>
      <c r="R34" s="136"/>
      <c r="T34" s="138" t="str">
        <f t="shared" si="9"/>
        <v/>
      </c>
      <c r="U34" s="160"/>
      <c r="V34" s="140" t="e">
        <f t="shared" si="10"/>
        <v>#DIV/0!</v>
      </c>
      <c r="W34" s="152"/>
      <c r="X34" s="48" t="e">
        <f t="shared" si="11"/>
        <v>#VALUE!</v>
      </c>
      <c r="Z34" s="355"/>
      <c r="AA34" s="355"/>
      <c r="AG34" s="357" t="s">
        <v>1566</v>
      </c>
      <c r="AH34" s="357"/>
      <c r="AI34" s="357"/>
      <c r="AJ34" s="357"/>
      <c r="AK34" s="357"/>
      <c r="AL34" s="357"/>
      <c r="AM34" s="357"/>
    </row>
    <row r="35" spans="2:41" ht="60.75" customHeight="1" x14ac:dyDescent="0.25">
      <c r="B35" s="301">
        <v>10</v>
      </c>
      <c r="C35" s="154" t="s">
        <v>113</v>
      </c>
      <c r="D35" s="189"/>
      <c r="E35" s="279" t="s">
        <v>114</v>
      </c>
      <c r="F35" s="279"/>
      <c r="G35" s="279"/>
      <c r="H35" s="128"/>
      <c r="I35" s="165"/>
      <c r="J35" s="137">
        <f>SUM(L35:Q35)</f>
        <v>0</v>
      </c>
      <c r="K35" s="137">
        <f t="shared" si="8"/>
        <v>0</v>
      </c>
      <c r="L35" s="135"/>
      <c r="M35" s="135"/>
      <c r="N35" s="135"/>
      <c r="O35" s="135"/>
      <c r="P35" s="136"/>
      <c r="Q35" s="135"/>
      <c r="R35" s="136"/>
      <c r="T35" s="138" t="str">
        <f t="shared" si="9"/>
        <v/>
      </c>
      <c r="U35" s="160" t="e">
        <f>1/$J$48</f>
        <v>#DIV/0!</v>
      </c>
      <c r="V35" s="140" t="e">
        <f t="shared" si="10"/>
        <v>#DIV/0!</v>
      </c>
      <c r="W35" s="199" t="e">
        <f>IF(R35=1,0,T35*U35)</f>
        <v>#VALUE!</v>
      </c>
      <c r="X35" s="48" t="e">
        <f t="shared" si="11"/>
        <v>#VALUE!</v>
      </c>
      <c r="Z35" s="355"/>
      <c r="AA35" s="355"/>
      <c r="AG35" s="357" t="s">
        <v>1567</v>
      </c>
      <c r="AH35" s="357"/>
      <c r="AI35" s="357"/>
      <c r="AJ35" s="357"/>
      <c r="AK35" s="357"/>
      <c r="AL35" s="357"/>
      <c r="AM35" s="357"/>
    </row>
    <row r="36" spans="2:41" ht="48" customHeight="1" x14ac:dyDescent="0.25">
      <c r="B36" s="301">
        <v>11</v>
      </c>
      <c r="C36" s="154" t="s">
        <v>115</v>
      </c>
      <c r="D36" s="189"/>
      <c r="E36" s="279"/>
      <c r="F36" s="279"/>
      <c r="G36" s="279"/>
      <c r="H36" s="128"/>
      <c r="I36" s="165"/>
      <c r="J36" s="137">
        <f>SUM(L36:Q36)</f>
        <v>0</v>
      </c>
      <c r="K36" s="137">
        <f t="shared" si="8"/>
        <v>0</v>
      </c>
      <c r="L36" s="135"/>
      <c r="M36" s="135"/>
      <c r="N36" s="135"/>
      <c r="O36" s="135"/>
      <c r="P36" s="136"/>
      <c r="Q36" s="135"/>
      <c r="R36" s="136"/>
      <c r="T36" s="138" t="str">
        <f t="shared" si="9"/>
        <v/>
      </c>
      <c r="U36" s="160" t="e">
        <f>1/$J$48</f>
        <v>#DIV/0!</v>
      </c>
      <c r="V36" s="140" t="e">
        <f t="shared" si="10"/>
        <v>#DIV/0!</v>
      </c>
      <c r="W36" s="199" t="e">
        <f>IF(R36=1,0,T36*U36)</f>
        <v>#VALUE!</v>
      </c>
      <c r="X36" s="48" t="e">
        <f t="shared" si="11"/>
        <v>#VALUE!</v>
      </c>
      <c r="Z36" s="355"/>
      <c r="AA36" s="355"/>
      <c r="AG36" s="357" t="s">
        <v>1568</v>
      </c>
      <c r="AH36" s="357"/>
      <c r="AI36" s="357"/>
      <c r="AJ36" s="357"/>
      <c r="AK36" s="357"/>
      <c r="AL36" s="357"/>
      <c r="AM36" s="357"/>
    </row>
    <row r="37" spans="2:41" ht="50.25" customHeight="1" x14ac:dyDescent="0.25">
      <c r="B37" s="301">
        <v>12</v>
      </c>
      <c r="C37" s="154" t="s">
        <v>116</v>
      </c>
      <c r="D37" s="189"/>
      <c r="E37" s="279"/>
      <c r="F37" s="279"/>
      <c r="G37" s="279" t="s">
        <v>117</v>
      </c>
      <c r="H37" s="128"/>
      <c r="I37" s="165"/>
      <c r="J37" s="137">
        <f>SUM(L37:Q37)</f>
        <v>0</v>
      </c>
      <c r="K37" s="137">
        <f t="shared" si="8"/>
        <v>0</v>
      </c>
      <c r="L37" s="135"/>
      <c r="M37" s="135"/>
      <c r="N37" s="135"/>
      <c r="O37" s="135"/>
      <c r="P37" s="136"/>
      <c r="Q37" s="135"/>
      <c r="R37" s="136"/>
      <c r="T37" s="138" t="str">
        <f t="shared" si="9"/>
        <v/>
      </c>
      <c r="U37" s="160" t="e">
        <f>1/$J$48</f>
        <v>#DIV/0!</v>
      </c>
      <c r="V37" s="140" t="e">
        <f t="shared" si="10"/>
        <v>#DIV/0!</v>
      </c>
      <c r="W37" s="199" t="e">
        <f>IF(R37=1,0,T37*U37)</f>
        <v>#VALUE!</v>
      </c>
      <c r="X37" s="48" t="e">
        <f t="shared" si="11"/>
        <v>#VALUE!</v>
      </c>
      <c r="Z37" s="355"/>
      <c r="AA37" s="355"/>
      <c r="AG37" s="365" t="s">
        <v>1569</v>
      </c>
      <c r="AH37" s="365"/>
      <c r="AI37" s="365"/>
      <c r="AJ37" s="365"/>
      <c r="AK37" s="365"/>
      <c r="AL37" s="365"/>
      <c r="AM37" s="365"/>
      <c r="AO37" s="251"/>
    </row>
    <row r="38" spans="2:41" ht="60" customHeight="1" x14ac:dyDescent="0.25">
      <c r="B38" s="301">
        <v>13</v>
      </c>
      <c r="C38" s="154" t="s">
        <v>118</v>
      </c>
      <c r="D38" s="189"/>
      <c r="E38" s="279" t="s">
        <v>119</v>
      </c>
      <c r="F38" s="279"/>
      <c r="G38" s="278" t="s">
        <v>120</v>
      </c>
      <c r="H38" s="128"/>
      <c r="I38" s="165"/>
      <c r="J38" s="137">
        <f>SUM(L38:Q38)</f>
        <v>0</v>
      </c>
      <c r="K38" s="137">
        <f t="shared" si="8"/>
        <v>0</v>
      </c>
      <c r="L38" s="135"/>
      <c r="M38" s="135"/>
      <c r="N38" s="135"/>
      <c r="O38" s="135"/>
      <c r="P38" s="136"/>
      <c r="Q38" s="135"/>
      <c r="R38" s="136"/>
      <c r="T38" s="138" t="str">
        <f t="shared" si="9"/>
        <v/>
      </c>
      <c r="U38" s="160" t="e">
        <f>1/$J$48</f>
        <v>#DIV/0!</v>
      </c>
      <c r="V38" s="140" t="e">
        <f t="shared" si="10"/>
        <v>#DIV/0!</v>
      </c>
      <c r="W38" s="199" t="e">
        <f>IF(R38=1,0,T38*U38)</f>
        <v>#VALUE!</v>
      </c>
      <c r="X38" s="48" t="e">
        <f t="shared" si="11"/>
        <v>#VALUE!</v>
      </c>
      <c r="Z38" s="355"/>
      <c r="AA38" s="355"/>
      <c r="AG38" s="358" t="s">
        <v>1570</v>
      </c>
      <c r="AH38" s="358"/>
      <c r="AI38" s="358"/>
      <c r="AJ38" s="358"/>
      <c r="AK38" s="358"/>
      <c r="AL38" s="358"/>
      <c r="AM38" s="358"/>
    </row>
    <row r="39" spans="2:41" ht="45" customHeight="1" x14ac:dyDescent="0.25">
      <c r="B39" s="301" t="s">
        <v>121</v>
      </c>
      <c r="C39" s="155" t="s">
        <v>122</v>
      </c>
      <c r="D39" s="189"/>
      <c r="E39" s="279" t="s">
        <v>123</v>
      </c>
      <c r="F39" s="279"/>
      <c r="G39" s="279"/>
      <c r="H39" s="128"/>
      <c r="I39" s="165"/>
      <c r="J39" s="165"/>
      <c r="K39" s="137">
        <f t="shared" si="8"/>
        <v>0</v>
      </c>
      <c r="L39" s="135"/>
      <c r="M39" s="135"/>
      <c r="N39" s="135"/>
      <c r="O39" s="135"/>
      <c r="P39" s="136"/>
      <c r="Q39" s="135"/>
      <c r="R39" s="136"/>
      <c r="T39" s="138" t="str">
        <f t="shared" si="9"/>
        <v/>
      </c>
      <c r="U39" s="160"/>
      <c r="V39" s="140" t="e">
        <f t="shared" si="10"/>
        <v>#DIV/0!</v>
      </c>
      <c r="W39" s="152"/>
      <c r="X39" s="48" t="e">
        <f t="shared" si="11"/>
        <v>#VALUE!</v>
      </c>
      <c r="Z39" s="355"/>
      <c r="AA39" s="355"/>
      <c r="AG39" s="357" t="s">
        <v>1571</v>
      </c>
      <c r="AH39" s="357"/>
      <c r="AI39" s="357"/>
      <c r="AJ39" s="357"/>
      <c r="AK39" s="357"/>
      <c r="AL39" s="357"/>
      <c r="AM39" s="357"/>
    </row>
    <row r="40" spans="2:41" ht="51.75" customHeight="1" x14ac:dyDescent="0.25">
      <c r="B40" s="301" t="s">
        <v>124</v>
      </c>
      <c r="C40" s="156" t="s">
        <v>125</v>
      </c>
      <c r="D40" s="189"/>
      <c r="E40" s="279" t="s">
        <v>126</v>
      </c>
      <c r="F40" s="279"/>
      <c r="G40" s="279"/>
      <c r="H40" s="139"/>
      <c r="I40" s="165"/>
      <c r="J40" s="165"/>
      <c r="K40" s="137">
        <f t="shared" si="8"/>
        <v>0</v>
      </c>
      <c r="L40" s="135"/>
      <c r="M40" s="135"/>
      <c r="N40" s="135"/>
      <c r="O40" s="135"/>
      <c r="P40" s="136"/>
      <c r="Q40" s="135"/>
      <c r="R40" s="136"/>
      <c r="T40" s="138" t="str">
        <f t="shared" si="9"/>
        <v/>
      </c>
      <c r="U40" s="160"/>
      <c r="V40" s="140" t="e">
        <f t="shared" si="10"/>
        <v>#DIV/0!</v>
      </c>
      <c r="W40" s="152"/>
      <c r="X40" s="48" t="e">
        <f t="shared" si="11"/>
        <v>#VALUE!</v>
      </c>
      <c r="Z40" s="355"/>
      <c r="AA40" s="355"/>
      <c r="AG40" s="357" t="s">
        <v>1572</v>
      </c>
      <c r="AH40" s="357"/>
      <c r="AI40" s="357"/>
      <c r="AJ40" s="357"/>
      <c r="AK40" s="357"/>
      <c r="AL40" s="357"/>
      <c r="AM40" s="357"/>
    </row>
    <row r="41" spans="2:41" ht="51" customHeight="1" x14ac:dyDescent="0.25">
      <c r="B41" s="301" t="s">
        <v>127</v>
      </c>
      <c r="C41" s="156" t="s">
        <v>128</v>
      </c>
      <c r="D41" s="189"/>
      <c r="E41" s="279" t="s">
        <v>129</v>
      </c>
      <c r="F41" s="279"/>
      <c r="G41" s="279"/>
      <c r="H41" s="128"/>
      <c r="I41" s="165"/>
      <c r="J41" s="165"/>
      <c r="K41" s="137">
        <f t="shared" si="8"/>
        <v>0</v>
      </c>
      <c r="L41" s="135"/>
      <c r="M41" s="135"/>
      <c r="N41" s="135"/>
      <c r="O41" s="135"/>
      <c r="P41" s="136"/>
      <c r="Q41" s="135"/>
      <c r="R41" s="136"/>
      <c r="T41" s="138" t="str">
        <f t="shared" si="9"/>
        <v/>
      </c>
      <c r="U41" s="160"/>
      <c r="V41" s="140" t="e">
        <f t="shared" si="10"/>
        <v>#DIV/0!</v>
      </c>
      <c r="W41" s="152"/>
      <c r="X41" s="48" t="e">
        <f t="shared" si="11"/>
        <v>#VALUE!</v>
      </c>
      <c r="Z41" s="355"/>
      <c r="AA41" s="355"/>
      <c r="AG41" s="357" t="s">
        <v>1573</v>
      </c>
      <c r="AH41" s="357"/>
      <c r="AI41" s="357"/>
      <c r="AJ41" s="357"/>
      <c r="AK41" s="357"/>
      <c r="AL41" s="357"/>
      <c r="AM41" s="357"/>
    </row>
    <row r="42" spans="2:41" ht="46.5" customHeight="1" x14ac:dyDescent="0.25">
      <c r="B42" s="301" t="s">
        <v>130</v>
      </c>
      <c r="C42" s="156" t="s">
        <v>131</v>
      </c>
      <c r="D42" s="189"/>
      <c r="E42" s="279" t="s">
        <v>132</v>
      </c>
      <c r="F42" s="279"/>
      <c r="G42" s="279"/>
      <c r="H42" s="128"/>
      <c r="I42" s="165"/>
      <c r="J42" s="165"/>
      <c r="K42" s="137">
        <f t="shared" si="8"/>
        <v>0</v>
      </c>
      <c r="L42" s="135"/>
      <c r="M42" s="135"/>
      <c r="N42" s="135"/>
      <c r="O42" s="135"/>
      <c r="P42" s="136"/>
      <c r="Q42" s="135"/>
      <c r="R42" s="136"/>
      <c r="T42" s="138" t="str">
        <f t="shared" si="9"/>
        <v/>
      </c>
      <c r="U42" s="160"/>
      <c r="V42" s="140" t="e">
        <f t="shared" si="10"/>
        <v>#DIV/0!</v>
      </c>
      <c r="W42" s="152"/>
      <c r="X42" s="48" t="e">
        <f t="shared" si="11"/>
        <v>#VALUE!</v>
      </c>
      <c r="Z42" s="355"/>
      <c r="AA42" s="355"/>
      <c r="AG42" s="357" t="s">
        <v>1574</v>
      </c>
      <c r="AH42" s="357"/>
      <c r="AI42" s="357"/>
      <c r="AJ42" s="357"/>
      <c r="AK42" s="357"/>
      <c r="AL42" s="357"/>
      <c r="AM42" s="357"/>
    </row>
    <row r="43" spans="2:41" ht="50.25" customHeight="1" x14ac:dyDescent="0.25">
      <c r="B43" s="301" t="s">
        <v>133</v>
      </c>
      <c r="C43" s="156" t="s">
        <v>134</v>
      </c>
      <c r="D43" s="189"/>
      <c r="E43" s="279" t="s">
        <v>135</v>
      </c>
      <c r="F43" s="279"/>
      <c r="G43" s="279"/>
      <c r="H43" s="128"/>
      <c r="I43" s="165"/>
      <c r="J43" s="165"/>
      <c r="K43" s="137">
        <f t="shared" si="8"/>
        <v>0</v>
      </c>
      <c r="L43" s="135"/>
      <c r="M43" s="135"/>
      <c r="N43" s="135"/>
      <c r="O43" s="135"/>
      <c r="P43" s="136"/>
      <c r="Q43" s="135"/>
      <c r="R43" s="136"/>
      <c r="T43" s="138" t="str">
        <f t="shared" si="9"/>
        <v/>
      </c>
      <c r="U43" s="160"/>
      <c r="V43" s="140" t="e">
        <f t="shared" si="10"/>
        <v>#DIV/0!</v>
      </c>
      <c r="W43" s="152"/>
      <c r="X43" s="48" t="e">
        <f t="shared" si="11"/>
        <v>#VALUE!</v>
      </c>
      <c r="Z43" s="355"/>
      <c r="AA43" s="355"/>
      <c r="AG43" s="357" t="s">
        <v>1575</v>
      </c>
      <c r="AH43" s="357"/>
      <c r="AI43" s="357"/>
      <c r="AJ43" s="357"/>
      <c r="AK43" s="357"/>
      <c r="AL43" s="357"/>
      <c r="AM43" s="357"/>
    </row>
    <row r="44" spans="2:41" ht="51" customHeight="1" x14ac:dyDescent="0.25">
      <c r="B44" s="301" t="s">
        <v>136</v>
      </c>
      <c r="C44" s="156" t="s">
        <v>137</v>
      </c>
      <c r="D44" s="189"/>
      <c r="E44" s="279" t="s">
        <v>138</v>
      </c>
      <c r="F44" s="279"/>
      <c r="G44" s="279"/>
      <c r="H44" s="134"/>
      <c r="I44" s="165"/>
      <c r="J44" s="165"/>
      <c r="K44" s="137">
        <f t="shared" si="8"/>
        <v>0</v>
      </c>
      <c r="L44" s="135"/>
      <c r="M44" s="135"/>
      <c r="N44" s="135"/>
      <c r="O44" s="135"/>
      <c r="P44" s="136"/>
      <c r="Q44" s="135"/>
      <c r="R44" s="136"/>
      <c r="T44" s="138" t="str">
        <f t="shared" si="9"/>
        <v/>
      </c>
      <c r="U44" s="160"/>
      <c r="V44" s="140" t="e">
        <f t="shared" si="10"/>
        <v>#DIV/0!</v>
      </c>
      <c r="W44" s="152"/>
      <c r="X44" s="48" t="e">
        <f t="shared" si="11"/>
        <v>#VALUE!</v>
      </c>
      <c r="Z44" s="355"/>
      <c r="AA44" s="355"/>
      <c r="AG44" s="357" t="s">
        <v>1576</v>
      </c>
      <c r="AH44" s="357"/>
      <c r="AI44" s="357"/>
      <c r="AJ44" s="357"/>
      <c r="AK44" s="357"/>
      <c r="AL44" s="357"/>
      <c r="AM44" s="357"/>
    </row>
    <row r="45" spans="2:41" ht="52.5" customHeight="1" x14ac:dyDescent="0.25">
      <c r="B45" s="301" t="s">
        <v>139</v>
      </c>
      <c r="C45" s="156" t="s">
        <v>140</v>
      </c>
      <c r="D45" s="189"/>
      <c r="E45" s="279" t="s">
        <v>141</v>
      </c>
      <c r="F45" s="279"/>
      <c r="G45" s="279"/>
      <c r="H45" s="133"/>
      <c r="I45" s="165"/>
      <c r="J45" s="165"/>
      <c r="K45" s="137">
        <f t="shared" si="8"/>
        <v>0</v>
      </c>
      <c r="L45" s="135"/>
      <c r="M45" s="135"/>
      <c r="N45" s="135"/>
      <c r="O45" s="135"/>
      <c r="P45" s="136"/>
      <c r="Q45" s="135"/>
      <c r="R45" s="136"/>
      <c r="T45" s="138" t="str">
        <f t="shared" si="9"/>
        <v/>
      </c>
      <c r="U45" s="160"/>
      <c r="V45" s="140" t="e">
        <f t="shared" si="10"/>
        <v>#DIV/0!</v>
      </c>
      <c r="W45" s="152"/>
      <c r="X45" s="48" t="e">
        <f t="shared" si="11"/>
        <v>#VALUE!</v>
      </c>
      <c r="Z45" s="355"/>
      <c r="AA45" s="355"/>
      <c r="AG45" s="357" t="s">
        <v>1577</v>
      </c>
      <c r="AH45" s="357"/>
      <c r="AI45" s="357"/>
      <c r="AJ45" s="357"/>
      <c r="AK45" s="357"/>
      <c r="AL45" s="357"/>
      <c r="AM45" s="357"/>
    </row>
    <row r="46" spans="2:41" ht="50.25" customHeight="1" x14ac:dyDescent="0.25">
      <c r="B46" s="301" t="s">
        <v>142</v>
      </c>
      <c r="C46" s="156" t="s">
        <v>143</v>
      </c>
      <c r="D46" s="189"/>
      <c r="E46" s="279" t="s">
        <v>144</v>
      </c>
      <c r="F46" s="279"/>
      <c r="G46" s="279"/>
      <c r="H46" s="139"/>
      <c r="I46" s="165"/>
      <c r="J46" s="165"/>
      <c r="K46" s="137">
        <f t="shared" si="8"/>
        <v>0</v>
      </c>
      <c r="L46" s="135"/>
      <c r="M46" s="135"/>
      <c r="N46" s="135"/>
      <c r="O46" s="135"/>
      <c r="P46" s="136"/>
      <c r="Q46" s="135"/>
      <c r="R46" s="136"/>
      <c r="T46" s="138" t="str">
        <f t="shared" si="9"/>
        <v/>
      </c>
      <c r="U46" s="160"/>
      <c r="V46" s="140" t="e">
        <f t="shared" si="10"/>
        <v>#DIV/0!</v>
      </c>
      <c r="W46" s="152"/>
      <c r="X46" s="48" t="e">
        <f t="shared" si="11"/>
        <v>#VALUE!</v>
      </c>
      <c r="Z46" s="355"/>
      <c r="AA46" s="355"/>
      <c r="AG46" s="357" t="s">
        <v>1578</v>
      </c>
      <c r="AH46" s="357"/>
      <c r="AI46" s="357"/>
      <c r="AJ46" s="357"/>
      <c r="AK46" s="357"/>
      <c r="AL46" s="357"/>
      <c r="AM46" s="357"/>
    </row>
    <row r="47" spans="2:41" ht="56.25" customHeight="1" x14ac:dyDescent="0.25">
      <c r="B47" s="301" t="s">
        <v>145</v>
      </c>
      <c r="C47" s="157" t="s">
        <v>146</v>
      </c>
      <c r="D47" s="189"/>
      <c r="E47" s="279" t="s">
        <v>147</v>
      </c>
      <c r="F47" s="279"/>
      <c r="G47" s="279"/>
      <c r="H47" s="139"/>
      <c r="I47" s="165"/>
      <c r="J47" s="165"/>
      <c r="K47" s="137">
        <f t="shared" si="8"/>
        <v>0</v>
      </c>
      <c r="L47" s="135"/>
      <c r="M47" s="135"/>
      <c r="N47" s="135"/>
      <c r="O47" s="135"/>
      <c r="P47" s="136"/>
      <c r="Q47" s="135"/>
      <c r="R47" s="136"/>
      <c r="T47" s="138" t="str">
        <f t="shared" si="9"/>
        <v/>
      </c>
      <c r="U47" s="160"/>
      <c r="V47" s="140" t="e">
        <f t="shared" si="10"/>
        <v>#DIV/0!</v>
      </c>
      <c r="W47" s="152"/>
      <c r="X47" s="48" t="e">
        <f t="shared" si="11"/>
        <v>#VALUE!</v>
      </c>
      <c r="Z47" s="355"/>
      <c r="AA47" s="355"/>
      <c r="AG47" s="357" t="s">
        <v>1579</v>
      </c>
      <c r="AH47" s="357"/>
      <c r="AI47" s="357"/>
      <c r="AJ47" s="357"/>
      <c r="AK47" s="357"/>
      <c r="AL47" s="357"/>
      <c r="AM47" s="357"/>
    </row>
    <row r="48" spans="2:41" x14ac:dyDescent="0.25">
      <c r="C48" s="165"/>
      <c r="D48" s="191"/>
      <c r="E48" s="165"/>
      <c r="F48" s="165"/>
      <c r="G48" s="165"/>
      <c r="J48" s="163">
        <f>SUM(J10:J47)</f>
        <v>0</v>
      </c>
      <c r="K48" s="163">
        <f>SUM(K10:K47)</f>
        <v>0</v>
      </c>
      <c r="W48" s="184" t="e">
        <f>SUM(W10:W47)</f>
        <v>#VALUE!</v>
      </c>
      <c r="X48" s="184" t="e">
        <f>SUM(X10:X47)</f>
        <v>#VALUE!</v>
      </c>
      <c r="Z48" s="180"/>
      <c r="AA48" s="180"/>
    </row>
    <row r="49" spans="3:33" x14ac:dyDescent="0.25">
      <c r="C49" s="165"/>
      <c r="D49" s="191"/>
      <c r="E49" s="165"/>
      <c r="F49" s="165"/>
      <c r="G49" s="165"/>
      <c r="S49" s="131" t="s">
        <v>148</v>
      </c>
      <c r="T49" s="142">
        <f>SUMIF(J48,13-X51,W48)</f>
        <v>0</v>
      </c>
      <c r="Z49" s="180"/>
      <c r="AA49" s="180"/>
    </row>
    <row r="50" spans="3:33" x14ac:dyDescent="0.25">
      <c r="C50" s="165"/>
      <c r="D50" s="191"/>
      <c r="E50" s="165"/>
      <c r="F50" s="165"/>
      <c r="G50" s="165"/>
      <c r="S50" s="131" t="s">
        <v>149</v>
      </c>
      <c r="T50" s="142">
        <f>SUMIF(K48,38-X52,X48)</f>
        <v>0</v>
      </c>
      <c r="Y50" s="141"/>
    </row>
    <row r="51" spans="3:33" x14ac:dyDescent="0.25">
      <c r="C51" s="165"/>
      <c r="D51" s="191"/>
      <c r="E51" s="165"/>
      <c r="F51" s="165"/>
      <c r="G51" s="165"/>
      <c r="W51" s="163" t="s">
        <v>156</v>
      </c>
      <c r="X51" s="163">
        <f>SUM(R10:R12,R16,R18,R22,R24,R29,R32,'D5'!R12,'D5'!R14,R35:R38,'D5'!R54)</f>
        <v>0</v>
      </c>
      <c r="Y51" s="141"/>
    </row>
    <row r="52" spans="3:33" x14ac:dyDescent="0.25">
      <c r="C52" s="165"/>
      <c r="D52" s="191"/>
      <c r="E52" s="165"/>
      <c r="F52" s="165"/>
      <c r="G52" s="165"/>
      <c r="W52" s="163" t="s">
        <v>157</v>
      </c>
      <c r="X52" s="163">
        <f>SUM('D5'!R53:R53,R10:R47)</f>
        <v>0</v>
      </c>
    </row>
    <row r="53" spans="3:33" ht="13.5" customHeight="1" x14ac:dyDescent="0.25">
      <c r="C53" s="165"/>
      <c r="D53" s="191"/>
      <c r="E53" s="165"/>
      <c r="F53" s="165"/>
      <c r="G53" s="165"/>
    </row>
    <row r="54" spans="3:33" x14ac:dyDescent="0.25">
      <c r="C54" s="165"/>
      <c r="D54" s="191"/>
      <c r="E54" s="165"/>
      <c r="F54" s="165"/>
      <c r="G54" s="165"/>
    </row>
    <row r="61" spans="3:33" ht="22.5" customHeight="1" x14ac:dyDescent="0.25">
      <c r="AB61" s="164"/>
      <c r="AC61" s="164"/>
      <c r="AD61" s="164"/>
    </row>
    <row r="63" spans="3:33" ht="15" customHeight="1" x14ac:dyDescent="0.25">
      <c r="AB63" s="164"/>
      <c r="AC63" s="164"/>
      <c r="AD63" s="164"/>
      <c r="AE63" s="164"/>
      <c r="AF63" s="164"/>
      <c r="AG63" s="164"/>
    </row>
  </sheetData>
  <sheetProtection formatCells="0" formatColumns="0" formatRows="0" insertColumns="0" insertRows="0" insertHyperlinks="0" deleteColumns="0" deleteRows="0" sort="0" autoFilter="0" pivotTables="0"/>
  <mergeCells count="78">
    <mergeCell ref="C6:T6"/>
    <mergeCell ref="B1:AA1"/>
    <mergeCell ref="AG20:AM20"/>
    <mergeCell ref="AG21:AM21"/>
    <mergeCell ref="L5:AD5"/>
    <mergeCell ref="AG45:AM45"/>
    <mergeCell ref="AG31:AM31"/>
    <mergeCell ref="AG33:AM33"/>
    <mergeCell ref="AG34:AM34"/>
    <mergeCell ref="AG37:AM37"/>
    <mergeCell ref="AG14:AL14"/>
    <mergeCell ref="AG38:AM38"/>
    <mergeCell ref="AG35:AM35"/>
    <mergeCell ref="AG36:AM36"/>
    <mergeCell ref="AG25:AM25"/>
    <mergeCell ref="AG26:AM26"/>
    <mergeCell ref="AG27:AM27"/>
    <mergeCell ref="AG47:AM47"/>
    <mergeCell ref="AG39:AM39"/>
    <mergeCell ref="AG40:AM40"/>
    <mergeCell ref="AG41:AM41"/>
    <mergeCell ref="AG42:AM42"/>
    <mergeCell ref="AG43:AM43"/>
    <mergeCell ref="AG44:AM44"/>
    <mergeCell ref="AG46:AM46"/>
    <mergeCell ref="AG28:AM28"/>
    <mergeCell ref="AG29:AM29"/>
    <mergeCell ref="AG30:AM30"/>
    <mergeCell ref="Z18:AA18"/>
    <mergeCell ref="AG23:AM23"/>
    <mergeCell ref="AG24:AM24"/>
    <mergeCell ref="AG19:AM19"/>
    <mergeCell ref="AG18:AM18"/>
    <mergeCell ref="Z16:AA16"/>
    <mergeCell ref="Z17:AA17"/>
    <mergeCell ref="G7:G8"/>
    <mergeCell ref="C7:C8"/>
    <mergeCell ref="T7:V7"/>
    <mergeCell ref="E7:E8"/>
    <mergeCell ref="J7:R7"/>
    <mergeCell ref="AG7:AM8"/>
    <mergeCell ref="AG12:AL12"/>
    <mergeCell ref="Z13:AA13"/>
    <mergeCell ref="Z14:AA14"/>
    <mergeCell ref="Z15:AA15"/>
    <mergeCell ref="Z10:AA10"/>
    <mergeCell ref="Z11:AA11"/>
    <mergeCell ref="Z12:AA12"/>
    <mergeCell ref="AG15:AM15"/>
    <mergeCell ref="Z31:AA31"/>
    <mergeCell ref="Z19:AA19"/>
    <mergeCell ref="Z22:AA22"/>
    <mergeCell ref="Z23:AA23"/>
    <mergeCell ref="Z24:AA24"/>
    <mergeCell ref="Z25:AA25"/>
    <mergeCell ref="Z20:AA20"/>
    <mergeCell ref="Z21:AA21"/>
    <mergeCell ref="Z26:AA26"/>
    <mergeCell ref="Z27:AA27"/>
    <mergeCell ref="Z28:AA28"/>
    <mergeCell ref="Z29:AA29"/>
    <mergeCell ref="Z30:AA30"/>
    <mergeCell ref="Z32:AA32"/>
    <mergeCell ref="Z33:AA33"/>
    <mergeCell ref="Z34:AA34"/>
    <mergeCell ref="Z42:AA42"/>
    <mergeCell ref="Z43:AA43"/>
    <mergeCell ref="Z35:AA35"/>
    <mergeCell ref="Z36:AA36"/>
    <mergeCell ref="Z47:AA47"/>
    <mergeCell ref="Z37:AA37"/>
    <mergeCell ref="Z38:AA38"/>
    <mergeCell ref="Z39:AA39"/>
    <mergeCell ref="Z40:AA40"/>
    <mergeCell ref="Z46:AA46"/>
    <mergeCell ref="Z41:AA41"/>
    <mergeCell ref="Z45:AA45"/>
    <mergeCell ref="Z44:AA44"/>
  </mergeCells>
  <conditionalFormatting sqref="K10:K47">
    <cfRule type="cellIs" dxfId="743" priority="1151" stopIfTrue="1" operator="notEqual">
      <formula>1</formula>
    </cfRule>
    <cfRule type="cellIs" dxfId="742" priority="1152" stopIfTrue="1" operator="equal">
      <formula>1</formula>
    </cfRule>
  </conditionalFormatting>
  <conditionalFormatting sqref="Q40">
    <cfRule type="expression" dxfId="741" priority="877" stopIfTrue="1">
      <formula>$P$10</formula>
    </cfRule>
  </conditionalFormatting>
  <conditionalFormatting sqref="T49">
    <cfRule type="containsBlanks" dxfId="740" priority="649" stopIfTrue="1">
      <formula>LEN(TRIM(T49))=0</formula>
    </cfRule>
    <cfRule type="cellIs" dxfId="739" priority="650" stopIfTrue="1" operator="lessThan">
      <formula>19.999</formula>
    </cfRule>
    <cfRule type="cellIs" dxfId="738" priority="651" stopIfTrue="1" operator="lessThan">
      <formula>39.999</formula>
    </cfRule>
    <cfRule type="cellIs" dxfId="737" priority="652" stopIfTrue="1" operator="lessThan">
      <formula>59.999</formula>
    </cfRule>
    <cfRule type="cellIs" dxfId="736" priority="653" stopIfTrue="1" operator="lessThan">
      <formula>79.999</formula>
    </cfRule>
    <cfRule type="cellIs" dxfId="735" priority="654" stopIfTrue="1" operator="lessThan">
      <formula>89.999</formula>
    </cfRule>
    <cfRule type="cellIs" dxfId="734" priority="655" stopIfTrue="1" operator="between">
      <formula>90</formula>
      <formula>100</formula>
    </cfRule>
  </conditionalFormatting>
  <conditionalFormatting sqref="J10">
    <cfRule type="cellIs" dxfId="733" priority="452" stopIfTrue="1" operator="notEqual">
      <formula>1</formula>
    </cfRule>
    <cfRule type="cellIs" dxfId="732" priority="453" stopIfTrue="1" operator="equal">
      <formula>1</formula>
    </cfRule>
  </conditionalFormatting>
  <conditionalFormatting sqref="T10:T47">
    <cfRule type="cellIs" dxfId="731" priority="424" stopIfTrue="1" operator="lessThan">
      <formula>19.999</formula>
    </cfRule>
    <cfRule type="cellIs" dxfId="730" priority="425" stopIfTrue="1" operator="lessThan">
      <formula>39.999</formula>
    </cfRule>
    <cfRule type="cellIs" dxfId="729" priority="426" stopIfTrue="1" operator="lessThan">
      <formula>59.999</formula>
    </cfRule>
    <cfRule type="cellIs" dxfId="728" priority="427" stopIfTrue="1" operator="lessThan">
      <formula>79.999</formula>
    </cfRule>
    <cfRule type="cellIs" dxfId="727" priority="428" stopIfTrue="1" operator="lessThan">
      <formula>89.999</formula>
    </cfRule>
    <cfRule type="cellIs" dxfId="726" priority="429" stopIfTrue="1" operator="between">
      <formula>90</formula>
      <formula>100</formula>
    </cfRule>
    <cfRule type="containsBlanks" dxfId="725" priority="430">
      <formula>LEN(TRIM(T10))=0</formula>
    </cfRule>
  </conditionalFormatting>
  <conditionalFormatting sqref="J11">
    <cfRule type="cellIs" dxfId="724" priority="51" stopIfTrue="1" operator="notEqual">
      <formula>1</formula>
    </cfRule>
    <cfRule type="cellIs" dxfId="723" priority="52" stopIfTrue="1" operator="equal">
      <formula>1</formula>
    </cfRule>
  </conditionalFormatting>
  <conditionalFormatting sqref="J12">
    <cfRule type="cellIs" dxfId="722" priority="49" stopIfTrue="1" operator="notEqual">
      <formula>1</formula>
    </cfRule>
    <cfRule type="cellIs" dxfId="721" priority="50" stopIfTrue="1" operator="equal">
      <formula>1</formula>
    </cfRule>
  </conditionalFormatting>
  <conditionalFormatting sqref="J16">
    <cfRule type="cellIs" dxfId="720" priority="47" stopIfTrue="1" operator="notEqual">
      <formula>1</formula>
    </cfRule>
    <cfRule type="cellIs" dxfId="719" priority="48" stopIfTrue="1" operator="equal">
      <formula>1</formula>
    </cfRule>
  </conditionalFormatting>
  <conditionalFormatting sqref="J18">
    <cfRule type="cellIs" dxfId="718" priority="45" stopIfTrue="1" operator="notEqual">
      <formula>1</formula>
    </cfRule>
    <cfRule type="cellIs" dxfId="717" priority="46" stopIfTrue="1" operator="equal">
      <formula>1</formula>
    </cfRule>
  </conditionalFormatting>
  <conditionalFormatting sqref="J22">
    <cfRule type="cellIs" dxfId="716" priority="43" stopIfTrue="1" operator="notEqual">
      <formula>1</formula>
    </cfRule>
    <cfRule type="cellIs" dxfId="715" priority="44" stopIfTrue="1" operator="equal">
      <formula>1</formula>
    </cfRule>
  </conditionalFormatting>
  <conditionalFormatting sqref="J24">
    <cfRule type="cellIs" dxfId="714" priority="41" stopIfTrue="1" operator="notEqual">
      <formula>1</formula>
    </cfRule>
    <cfRule type="cellIs" dxfId="713" priority="42" stopIfTrue="1" operator="equal">
      <formula>1</formula>
    </cfRule>
  </conditionalFormatting>
  <conditionalFormatting sqref="J29">
    <cfRule type="cellIs" dxfId="712" priority="39" stopIfTrue="1" operator="notEqual">
      <formula>1</formula>
    </cfRule>
    <cfRule type="cellIs" dxfId="711" priority="40" stopIfTrue="1" operator="equal">
      <formula>1</formula>
    </cfRule>
  </conditionalFormatting>
  <conditionalFormatting sqref="J32">
    <cfRule type="cellIs" dxfId="710" priority="37" stopIfTrue="1" operator="notEqual">
      <formula>1</formula>
    </cfRule>
    <cfRule type="cellIs" dxfId="709" priority="38" stopIfTrue="1" operator="equal">
      <formula>1</formula>
    </cfRule>
  </conditionalFormatting>
  <conditionalFormatting sqref="J35">
    <cfRule type="cellIs" dxfId="708" priority="31" stopIfTrue="1" operator="notEqual">
      <formula>1</formula>
    </cfRule>
    <cfRule type="cellIs" dxfId="707" priority="32" stopIfTrue="1" operator="equal">
      <formula>1</formula>
    </cfRule>
  </conditionalFormatting>
  <conditionalFormatting sqref="J36">
    <cfRule type="cellIs" dxfId="706" priority="29" stopIfTrue="1" operator="notEqual">
      <formula>1</formula>
    </cfRule>
    <cfRule type="cellIs" dxfId="705" priority="30" stopIfTrue="1" operator="equal">
      <formula>1</formula>
    </cfRule>
  </conditionalFormatting>
  <conditionalFormatting sqref="J37">
    <cfRule type="cellIs" dxfId="704" priority="27" stopIfTrue="1" operator="notEqual">
      <formula>1</formula>
    </cfRule>
    <cfRule type="cellIs" dxfId="703" priority="28" stopIfTrue="1" operator="equal">
      <formula>1</formula>
    </cfRule>
  </conditionalFormatting>
  <conditionalFormatting sqref="J38">
    <cfRule type="cellIs" dxfId="702" priority="25" stopIfTrue="1" operator="notEqual">
      <formula>1</formula>
    </cfRule>
    <cfRule type="cellIs" dxfId="701" priority="26" stopIfTrue="1" operator="equal">
      <formula>1</formula>
    </cfRule>
  </conditionalFormatting>
  <conditionalFormatting sqref="X10:X47">
    <cfRule type="expression" dxfId="700" priority="1188" stopIfTrue="1">
      <formula>#REF!=0</formula>
    </cfRule>
  </conditionalFormatting>
  <pageMargins left="0.7" right="0.7" top="0.75" bottom="0.75" header="0.3" footer="0.3"/>
  <pageSetup paperSize="9" scale="41" orientation="landscape" r:id="rId1"/>
  <colBreaks count="1" manualBreakCount="1">
    <brk id="32" max="1048575" man="1"/>
  </colBreaks>
  <ignoredErrors>
    <ignoredError sqref="T10:T3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2260" r:id="rId4" name="Button 9876">
              <controlPr defaultSize="0" print="0" autoLine="0" autoPict="0" macro="[0]!ButtonOpenAll">
                <anchor moveWithCells="1" sizeWithCells="1">
                  <from>
                    <xdr:col>2</xdr:col>
                    <xdr:colOff>2819400</xdr:colOff>
                    <xdr:row>3</xdr:row>
                    <xdr:rowOff>114300</xdr:rowOff>
                  </from>
                  <to>
                    <xdr:col>2</xdr:col>
                    <xdr:colOff>3895725</xdr:colOff>
                    <xdr:row>5</xdr:row>
                    <xdr:rowOff>104775</xdr:rowOff>
                  </to>
                </anchor>
              </controlPr>
            </control>
          </mc:Choice>
        </mc:AlternateContent>
        <mc:AlternateContent xmlns:mc="http://schemas.openxmlformats.org/markup-compatibility/2006">
          <mc:Choice Requires="x14">
            <control shapeId="1620178" r:id="rId5" name="Button 10450">
              <controlPr defaultSize="0" print="0" autoLine="0" autoPict="0" macro="[0]!ButtonD1_CloseAll">
                <anchor moveWithCells="1" sizeWithCells="1">
                  <from>
                    <xdr:col>2</xdr:col>
                    <xdr:colOff>4057650</xdr:colOff>
                    <xdr:row>3</xdr:row>
                    <xdr:rowOff>104775</xdr:rowOff>
                  </from>
                  <to>
                    <xdr:col>5</xdr:col>
                    <xdr:colOff>76200</xdr:colOff>
                    <xdr:row>5</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24988555558946501"/>
  </sheetPr>
  <dimension ref="B1:AN38"/>
  <sheetViews>
    <sheetView showGridLines="0" zoomScale="90" zoomScaleNormal="90" zoomScaleSheetLayoutView="90" workbookViewId="0">
      <pane ySplit="8" topLeftCell="A9" activePane="bottomLeft" state="frozen"/>
      <selection pane="bottomLeft" activeCell="AH17" sqref="AH17:AN17"/>
    </sheetView>
  </sheetViews>
  <sheetFormatPr defaultRowHeight="15" outlineLevelCol="1" x14ac:dyDescent="0.25"/>
  <cols>
    <col min="1" max="1" width="2" style="163" customWidth="1"/>
    <col min="2" max="2" width="4.5703125" style="163" customWidth="1"/>
    <col min="3" max="3" width="65.85546875" style="163" customWidth="1"/>
    <col min="4" max="4" width="2" style="163" customWidth="1" outlineLevel="1"/>
    <col min="5" max="5" width="5.5703125" style="163" customWidth="1" outlineLevel="1"/>
    <col min="6" max="6" width="2.7109375" style="163" customWidth="1" outlineLevel="1"/>
    <col min="7" max="7" width="6.14062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5.7109375" style="163" customWidth="1"/>
    <col min="20" max="20" width="13.28515625" style="163" customWidth="1"/>
    <col min="21" max="21" width="8.28515625" style="163" hidden="1" customWidth="1"/>
    <col min="22" max="22" width="11.14062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2" width="9.140625" style="163"/>
    <col min="33" max="33" width="4.28515625" style="163" customWidth="1"/>
    <col min="34" max="16384" width="9.140625" style="163"/>
  </cols>
  <sheetData>
    <row r="1" spans="2:40" ht="27" customHeight="1" x14ac:dyDescent="0.25">
      <c r="B1" s="363" t="s">
        <v>158</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40" x14ac:dyDescent="0.25">
      <c r="B2" s="186"/>
      <c r="C2" s="367" t="s">
        <v>1580</v>
      </c>
      <c r="D2" s="367"/>
      <c r="E2" s="367"/>
      <c r="F2" s="367"/>
      <c r="G2" s="367"/>
      <c r="H2" s="367"/>
      <c r="I2" s="367"/>
      <c r="J2" s="367"/>
      <c r="K2" s="367"/>
      <c r="L2" s="367"/>
      <c r="M2" s="367"/>
      <c r="N2" s="367"/>
      <c r="O2" s="367"/>
      <c r="P2" s="367"/>
      <c r="Q2" s="367"/>
      <c r="R2" s="367"/>
      <c r="S2" s="367"/>
      <c r="T2" s="367"/>
      <c r="U2" s="186"/>
      <c r="V2" s="186"/>
      <c r="W2" s="186"/>
      <c r="X2" s="186"/>
      <c r="Y2" s="186"/>
    </row>
    <row r="3" spans="2:40" x14ac:dyDescent="0.25">
      <c r="B3" s="186"/>
      <c r="C3" s="367" t="s">
        <v>1581</v>
      </c>
      <c r="D3" s="367"/>
      <c r="E3" s="367"/>
      <c r="F3" s="367"/>
      <c r="G3" s="367"/>
      <c r="H3" s="367"/>
      <c r="I3" s="367"/>
      <c r="J3" s="367"/>
      <c r="K3" s="367"/>
      <c r="L3" s="367"/>
      <c r="M3" s="367"/>
      <c r="N3" s="367"/>
      <c r="O3" s="367"/>
      <c r="P3" s="367"/>
      <c r="Q3" s="367"/>
      <c r="R3" s="367"/>
      <c r="S3" s="367"/>
      <c r="T3" s="367"/>
      <c r="U3" s="186"/>
      <c r="V3" s="186"/>
      <c r="W3" s="186"/>
      <c r="X3" s="186"/>
      <c r="Y3" s="186"/>
    </row>
    <row r="4" spans="2:40" x14ac:dyDescent="0.25">
      <c r="B4" s="161"/>
      <c r="C4" s="162"/>
      <c r="D4" s="162"/>
      <c r="E4" s="162"/>
      <c r="F4" s="162"/>
      <c r="G4" s="162"/>
      <c r="H4" s="162"/>
      <c r="I4" s="162"/>
      <c r="J4" s="162"/>
      <c r="K4" s="162"/>
      <c r="L4" s="162"/>
      <c r="M4" s="162"/>
      <c r="N4" s="162"/>
      <c r="O4" s="162"/>
      <c r="P4" s="162"/>
      <c r="Q4" s="162"/>
      <c r="R4" s="162"/>
      <c r="S4" s="162"/>
      <c r="T4" s="162"/>
      <c r="U4" s="162"/>
      <c r="V4" s="162"/>
      <c r="W4" s="162"/>
      <c r="X4" s="162"/>
      <c r="Y4" s="162"/>
    </row>
    <row r="5" spans="2:40" s="166" customFormat="1" ht="14.25" customHeight="1" x14ac:dyDescent="0.25">
      <c r="B5" s="187"/>
      <c r="C5" s="302"/>
      <c r="D5" s="302"/>
      <c r="E5" s="302"/>
      <c r="F5" s="302"/>
      <c r="G5" s="302"/>
      <c r="H5" s="302"/>
      <c r="I5" s="302"/>
      <c r="J5" s="305" t="s">
        <v>200</v>
      </c>
      <c r="K5" s="305"/>
      <c r="L5" s="366"/>
      <c r="M5" s="366"/>
      <c r="N5" s="366"/>
      <c r="O5" s="366"/>
      <c r="P5" s="366"/>
      <c r="Q5" s="366"/>
      <c r="R5" s="366"/>
      <c r="S5" s="366"/>
      <c r="T5" s="366"/>
      <c r="U5" s="366"/>
      <c r="V5" s="366"/>
      <c r="W5" s="366"/>
      <c r="X5" s="366"/>
      <c r="Y5" s="366"/>
      <c r="Z5" s="366"/>
      <c r="AA5" s="366"/>
      <c r="AB5" s="366"/>
      <c r="AC5" s="366"/>
      <c r="AD5" s="366"/>
    </row>
    <row r="6" spans="2:40" s="166" customFormat="1" x14ac:dyDescent="0.25">
      <c r="B6" s="167"/>
      <c r="C6" s="453"/>
      <c r="D6" s="453"/>
      <c r="E6" s="453"/>
      <c r="F6" s="453"/>
      <c r="G6" s="453"/>
      <c r="H6" s="453"/>
      <c r="I6" s="453"/>
      <c r="J6" s="453"/>
      <c r="K6" s="453"/>
      <c r="L6" s="453"/>
      <c r="M6" s="453"/>
      <c r="N6" s="453"/>
      <c r="O6" s="453"/>
      <c r="P6" s="453"/>
      <c r="Q6" s="453"/>
      <c r="R6" s="453"/>
      <c r="S6" s="453"/>
      <c r="T6" s="453"/>
      <c r="U6" s="167"/>
      <c r="V6" s="167"/>
      <c r="W6" s="167"/>
      <c r="X6" s="167"/>
      <c r="Y6" s="167"/>
    </row>
    <row r="7" spans="2:40" s="166" customFormat="1" ht="37.5" customHeight="1" x14ac:dyDescent="0.25">
      <c r="B7" s="181"/>
      <c r="C7" s="356" t="s">
        <v>159</v>
      </c>
      <c r="D7" s="337"/>
      <c r="E7" s="359" t="s">
        <v>160</v>
      </c>
      <c r="F7" s="339"/>
      <c r="G7" s="359" t="s">
        <v>161</v>
      </c>
      <c r="H7" s="168"/>
      <c r="I7" s="169"/>
      <c r="J7" s="361" t="s">
        <v>1694</v>
      </c>
      <c r="K7" s="362"/>
      <c r="L7" s="362"/>
      <c r="M7" s="362"/>
      <c r="N7" s="362"/>
      <c r="O7" s="362"/>
      <c r="P7" s="362"/>
      <c r="Q7" s="362"/>
      <c r="R7" s="362"/>
      <c r="S7" s="169"/>
      <c r="T7" s="360" t="s">
        <v>162</v>
      </c>
      <c r="U7" s="360"/>
      <c r="V7" s="360"/>
      <c r="W7" s="170"/>
      <c r="X7" s="170"/>
      <c r="Y7" s="170"/>
      <c r="Z7" s="170"/>
      <c r="AH7" s="356" t="s">
        <v>163</v>
      </c>
      <c r="AI7" s="356"/>
      <c r="AJ7" s="356"/>
      <c r="AK7" s="356"/>
      <c r="AL7" s="356"/>
      <c r="AM7" s="356"/>
      <c r="AN7" s="356"/>
    </row>
    <row r="8" spans="2:40" s="166" customFormat="1" ht="72.75" customHeight="1" x14ac:dyDescent="0.25">
      <c r="B8" s="181"/>
      <c r="C8" s="356"/>
      <c r="D8" s="337"/>
      <c r="E8" s="359"/>
      <c r="F8" s="340"/>
      <c r="G8" s="359"/>
      <c r="H8" s="168"/>
      <c r="J8" s="172" t="s">
        <v>201</v>
      </c>
      <c r="K8" s="172" t="s">
        <v>202</v>
      </c>
      <c r="L8" s="192">
        <v>0</v>
      </c>
      <c r="M8" s="192">
        <v>0.2</v>
      </c>
      <c r="N8" s="192">
        <v>0.4</v>
      </c>
      <c r="O8" s="192">
        <v>0.6</v>
      </c>
      <c r="P8" s="192">
        <v>0.8</v>
      </c>
      <c r="Q8" s="192">
        <v>1</v>
      </c>
      <c r="R8" s="193" t="s">
        <v>164</v>
      </c>
      <c r="T8" s="174"/>
      <c r="U8" s="174" t="s">
        <v>203</v>
      </c>
      <c r="V8" s="173" t="s">
        <v>204</v>
      </c>
      <c r="W8" s="171"/>
      <c r="Y8" s="171"/>
      <c r="AH8" s="356"/>
      <c r="AI8" s="356"/>
      <c r="AJ8" s="356"/>
      <c r="AK8" s="356"/>
      <c r="AL8" s="356"/>
      <c r="AM8" s="356"/>
      <c r="AN8" s="356"/>
    </row>
    <row r="9" spans="2:40" ht="36" customHeight="1" x14ac:dyDescent="0.25">
      <c r="H9" s="139"/>
      <c r="K9" s="45"/>
      <c r="L9" s="45"/>
      <c r="M9" s="45"/>
      <c r="N9" s="45"/>
      <c r="O9" s="45"/>
      <c r="P9" s="46"/>
      <c r="Q9" s="129"/>
      <c r="R9" s="130"/>
      <c r="T9" s="47"/>
      <c r="U9" s="47"/>
      <c r="V9" s="46"/>
      <c r="W9" s="163" t="s">
        <v>205</v>
      </c>
      <c r="X9" s="163" t="s">
        <v>206</v>
      </c>
      <c r="Z9" s="131" t="s">
        <v>165</v>
      </c>
    </row>
    <row r="10" spans="2:40" ht="49.5" customHeight="1" x14ac:dyDescent="0.25">
      <c r="B10" s="301">
        <v>1</v>
      </c>
      <c r="C10" s="154" t="s">
        <v>166</v>
      </c>
      <c r="D10" s="189"/>
      <c r="E10" s="279" t="s">
        <v>167</v>
      </c>
      <c r="F10" s="276"/>
      <c r="G10" s="279" t="s">
        <v>168</v>
      </c>
      <c r="H10" s="139"/>
      <c r="I10" s="165">
        <f>SUM(K10:K22)</f>
        <v>0</v>
      </c>
      <c r="J10" s="137">
        <f>SUM(L10:Q10)</f>
        <v>0</v>
      </c>
      <c r="K10" s="137">
        <f>SUM(L10:Q10)</f>
        <v>0</v>
      </c>
      <c r="L10" s="135"/>
      <c r="M10" s="135"/>
      <c r="N10" s="135"/>
      <c r="O10" s="135"/>
      <c r="P10" s="136"/>
      <c r="Q10" s="197"/>
      <c r="R10" s="136"/>
      <c r="T10" s="138" t="str">
        <f>IF(SUM(L10:Q10)=1,((L10*0)+(M10*20)+(N10*40)+(O10*60)+(P10*80)+(Q10*100)),"")</f>
        <v/>
      </c>
      <c r="U10" s="160" t="e">
        <f>1/$J$27</f>
        <v>#DIV/0!</v>
      </c>
      <c r="V10" s="140" t="e">
        <f t="shared" ref="V10" si="0">1/$K$27</f>
        <v>#DIV/0!</v>
      </c>
      <c r="W10" s="152" t="e">
        <f>IF(R10=1,0,T10*U10)</f>
        <v>#VALUE!</v>
      </c>
      <c r="X10" s="48" t="e">
        <f>IF(R10=1,0,T10*V10)</f>
        <v>#VALUE!</v>
      </c>
      <c r="Z10" s="355"/>
      <c r="AA10" s="355"/>
      <c r="AH10" s="358" t="s">
        <v>1582</v>
      </c>
      <c r="AI10" s="358"/>
      <c r="AJ10" s="358"/>
      <c r="AK10" s="358"/>
      <c r="AL10" s="358"/>
      <c r="AM10" s="358"/>
      <c r="AN10" s="358"/>
    </row>
    <row r="11" spans="2:40" ht="45.75" customHeight="1" x14ac:dyDescent="0.25">
      <c r="B11" s="301">
        <v>2</v>
      </c>
      <c r="C11" s="154" t="s">
        <v>169</v>
      </c>
      <c r="D11" s="189"/>
      <c r="E11" s="279" t="s">
        <v>170</v>
      </c>
      <c r="F11" s="279"/>
      <c r="G11" s="278" t="s">
        <v>171</v>
      </c>
      <c r="I11" s="165"/>
      <c r="J11" s="137">
        <f>SUM(L11:Q11)</f>
        <v>0</v>
      </c>
      <c r="K11" s="137">
        <f>SUM(L11:Q11)</f>
        <v>0</v>
      </c>
      <c r="L11" s="135"/>
      <c r="M11" s="135"/>
      <c r="N11" s="135"/>
      <c r="O11" s="135"/>
      <c r="P11" s="136"/>
      <c r="Q11" s="135"/>
      <c r="R11" s="136"/>
      <c r="T11" s="138" t="str">
        <f>IF(SUM(L11:Q11)=1,((L11*0)+(M11*20)+(N11*40)+(O11*60)+(P11*80)+(Q11*100)),"")</f>
        <v/>
      </c>
      <c r="U11" s="160" t="e">
        <f>1/$J$27</f>
        <v>#DIV/0!</v>
      </c>
      <c r="V11" s="140" t="e">
        <f t="shared" ref="V11" si="1">1/$K$27</f>
        <v>#DIV/0!</v>
      </c>
      <c r="W11" s="152" t="e">
        <f>IF(R11=1,0,T11*U11)</f>
        <v>#VALUE!</v>
      </c>
      <c r="X11" s="48" t="e">
        <f>IF(R11=1,0,T11*V11)</f>
        <v>#VALUE!</v>
      </c>
      <c r="Z11" s="355"/>
      <c r="AA11" s="355"/>
      <c r="AH11" s="358" t="s">
        <v>1583</v>
      </c>
      <c r="AI11" s="358"/>
      <c r="AJ11" s="358"/>
      <c r="AK11" s="358"/>
      <c r="AL11" s="358"/>
      <c r="AM11" s="358"/>
      <c r="AN11" s="358"/>
    </row>
    <row r="12" spans="2:40" ht="51" customHeight="1" x14ac:dyDescent="0.25">
      <c r="B12" s="301">
        <v>3</v>
      </c>
      <c r="C12" s="154" t="s">
        <v>172</v>
      </c>
      <c r="D12" s="189"/>
      <c r="E12" s="277" t="s">
        <v>173</v>
      </c>
      <c r="F12" s="279"/>
      <c r="G12" s="279"/>
      <c r="H12" s="128"/>
      <c r="I12" s="165"/>
      <c r="J12" s="137">
        <f>SUM(L12:Q12)</f>
        <v>0</v>
      </c>
      <c r="K12" s="137">
        <f>SUM(L12:Q12)</f>
        <v>0</v>
      </c>
      <c r="L12" s="135"/>
      <c r="M12" s="135"/>
      <c r="N12" s="135"/>
      <c r="O12" s="135"/>
      <c r="P12" s="136"/>
      <c r="Q12" s="135"/>
      <c r="R12" s="136"/>
      <c r="T12" s="138" t="str">
        <f>IF(SUM(L12:Q12)=1,((L12*0)+(M12*20)+(N12*40)+(O12*60)+(P12*80)+(Q12*100)),"")</f>
        <v/>
      </c>
      <c r="U12" s="160" t="e">
        <f>1/$J$27</f>
        <v>#DIV/0!</v>
      </c>
      <c r="V12" s="140" t="e">
        <f t="shared" ref="V12:V22" si="2">1/$K$27</f>
        <v>#DIV/0!</v>
      </c>
      <c r="W12" s="152" t="e">
        <f>IF(R12=1,0,T12*U12)</f>
        <v>#VALUE!</v>
      </c>
      <c r="X12" s="48" t="e">
        <f>IF(R12=1,0,T12*V12)</f>
        <v>#VALUE!</v>
      </c>
      <c r="Z12" s="355"/>
      <c r="AA12" s="355"/>
      <c r="AH12" s="358" t="s">
        <v>1584</v>
      </c>
      <c r="AI12" s="358"/>
      <c r="AJ12" s="358"/>
      <c r="AK12" s="358"/>
      <c r="AL12" s="358"/>
      <c r="AM12" s="358"/>
      <c r="AN12" s="358"/>
    </row>
    <row r="13" spans="2:40" ht="50.25" customHeight="1" x14ac:dyDescent="0.25">
      <c r="B13" s="301">
        <v>4</v>
      </c>
      <c r="C13" s="154" t="s">
        <v>174</v>
      </c>
      <c r="D13" s="189"/>
      <c r="E13" s="279" t="s">
        <v>175</v>
      </c>
      <c r="F13" s="276"/>
      <c r="G13" s="280"/>
      <c r="H13" s="139"/>
      <c r="I13" s="165"/>
      <c r="J13" s="137">
        <f>SUM(L13:Q13)</f>
        <v>0</v>
      </c>
      <c r="K13" s="137">
        <f t="shared" ref="K13" si="3">SUM(L13:Q13)</f>
        <v>0</v>
      </c>
      <c r="L13" s="135"/>
      <c r="M13" s="135"/>
      <c r="N13" s="135"/>
      <c r="O13" s="135"/>
      <c r="P13" s="136"/>
      <c r="Q13" s="135"/>
      <c r="R13" s="136"/>
      <c r="T13" s="138" t="str">
        <f t="shared" ref="T13" si="4">IF(SUM(L13:Q13)=1,((L13*0)+(M13*20)+(N13*40)+(O13*60)+(P13*80)+(Q13*100)),"")</f>
        <v/>
      </c>
      <c r="U13" s="160" t="e">
        <f>1/$J$27</f>
        <v>#DIV/0!</v>
      </c>
      <c r="V13" s="140" t="e">
        <f t="shared" si="2"/>
        <v>#DIV/0!</v>
      </c>
      <c r="W13" s="152" t="e">
        <f>IF(R13=1,0,T13*U13)</f>
        <v>#VALUE!</v>
      </c>
      <c r="X13" s="48" t="e">
        <f t="shared" ref="X13" si="5">IF(R13=1,0,T13*V13)</f>
        <v>#VALUE!</v>
      </c>
      <c r="Z13" s="368"/>
      <c r="AA13" s="368"/>
      <c r="AH13" s="358" t="s">
        <v>1585</v>
      </c>
      <c r="AI13" s="358"/>
      <c r="AJ13" s="358"/>
      <c r="AK13" s="358"/>
      <c r="AL13" s="358"/>
      <c r="AM13" s="358"/>
      <c r="AN13" s="358"/>
    </row>
    <row r="14" spans="2:40" ht="51.75" customHeight="1" x14ac:dyDescent="0.25">
      <c r="B14" s="301" t="s">
        <v>176</v>
      </c>
      <c r="C14" s="158" t="s">
        <v>177</v>
      </c>
      <c r="D14" s="189"/>
      <c r="E14" s="279" t="s">
        <v>178</v>
      </c>
      <c r="F14" s="276"/>
      <c r="G14" s="280"/>
      <c r="H14" s="132"/>
      <c r="I14" s="165"/>
      <c r="J14" s="165"/>
      <c r="K14" s="137">
        <f t="shared" ref="K14" si="6">SUM(L14:Q14)</f>
        <v>0</v>
      </c>
      <c r="L14" s="135"/>
      <c r="M14" s="135"/>
      <c r="N14" s="135"/>
      <c r="O14" s="135"/>
      <c r="P14" s="136"/>
      <c r="Q14" s="135"/>
      <c r="R14" s="136"/>
      <c r="T14" s="138" t="str">
        <f t="shared" ref="T14" si="7">IF(SUM(L14:Q14)=1,((L14*0)+(M14*20)+(N14*40)+(O14*60)+(P14*80)+(Q14*100)),"")</f>
        <v/>
      </c>
      <c r="U14" s="160"/>
      <c r="V14" s="140" t="e">
        <f t="shared" si="2"/>
        <v>#DIV/0!</v>
      </c>
      <c r="W14" s="152"/>
      <c r="X14" s="48" t="e">
        <f t="shared" ref="X14" si="8">IF(R14=1,0,T14*V14)</f>
        <v>#VALUE!</v>
      </c>
      <c r="Z14" s="355"/>
      <c r="AA14" s="355"/>
      <c r="AH14" s="345"/>
      <c r="AI14" s="345"/>
      <c r="AJ14" s="345"/>
      <c r="AK14" s="345"/>
      <c r="AL14" s="345"/>
      <c r="AM14" s="345"/>
      <c r="AN14" s="345"/>
    </row>
    <row r="15" spans="2:40" ht="47.25" customHeight="1" x14ac:dyDescent="0.25">
      <c r="B15" s="301">
        <v>5</v>
      </c>
      <c r="C15" s="154" t="s">
        <v>179</v>
      </c>
      <c r="D15" s="189"/>
      <c r="E15" s="279"/>
      <c r="F15" s="276"/>
      <c r="G15" s="280"/>
      <c r="H15" s="139"/>
      <c r="I15" s="165"/>
      <c r="J15" s="137">
        <f>SUM(L15:Q15)</f>
        <v>0</v>
      </c>
      <c r="K15" s="137">
        <f t="shared" ref="K15:K22" si="9">SUM(L15:Q15)</f>
        <v>0</v>
      </c>
      <c r="L15" s="135"/>
      <c r="M15" s="135"/>
      <c r="N15" s="135"/>
      <c r="O15" s="135"/>
      <c r="P15" s="136"/>
      <c r="Q15" s="135"/>
      <c r="R15" s="136"/>
      <c r="T15" s="138" t="str">
        <f t="shared" ref="T15:T22" si="10">IF(SUM(L15:Q15)=1,((L15*0)+(M15*20)+(N15*40)+(O15*60)+(P15*80)+(Q15*100)),"")</f>
        <v/>
      </c>
      <c r="U15" s="160" t="e">
        <f>1/$J$27</f>
        <v>#DIV/0!</v>
      </c>
      <c r="V15" s="140" t="e">
        <f t="shared" si="2"/>
        <v>#DIV/0!</v>
      </c>
      <c r="W15" s="152" t="e">
        <f>IF(R15=1,0,T15*U15)</f>
        <v>#VALUE!</v>
      </c>
      <c r="X15" s="48" t="e">
        <f t="shared" ref="X15:X22" si="11">IF(R15=1,0,T15*V15)</f>
        <v>#VALUE!</v>
      </c>
      <c r="Z15" s="355"/>
      <c r="AA15" s="355"/>
      <c r="AH15" s="358" t="s">
        <v>1586</v>
      </c>
      <c r="AI15" s="358"/>
      <c r="AJ15" s="358"/>
      <c r="AK15" s="358"/>
      <c r="AL15" s="358"/>
      <c r="AM15" s="358"/>
      <c r="AN15" s="358"/>
    </row>
    <row r="16" spans="2:40" ht="68.25" customHeight="1" x14ac:dyDescent="0.25">
      <c r="B16" s="301" t="s">
        <v>180</v>
      </c>
      <c r="C16" s="303" t="s">
        <v>181</v>
      </c>
      <c r="D16" s="189"/>
      <c r="E16" s="279" t="s">
        <v>182</v>
      </c>
      <c r="F16" s="276"/>
      <c r="G16" s="280"/>
      <c r="H16" s="128"/>
      <c r="I16" s="165"/>
      <c r="J16" s="165"/>
      <c r="K16" s="137">
        <f t="shared" si="9"/>
        <v>0</v>
      </c>
      <c r="L16" s="135"/>
      <c r="M16" s="135"/>
      <c r="N16" s="135"/>
      <c r="O16" s="135"/>
      <c r="P16" s="136"/>
      <c r="Q16" s="135"/>
      <c r="R16" s="136"/>
      <c r="T16" s="138" t="str">
        <f t="shared" si="10"/>
        <v/>
      </c>
      <c r="U16" s="160"/>
      <c r="V16" s="140" t="e">
        <f t="shared" si="2"/>
        <v>#DIV/0!</v>
      </c>
      <c r="W16" s="152"/>
      <c r="X16" s="48" t="e">
        <f t="shared" si="11"/>
        <v>#VALUE!</v>
      </c>
      <c r="Z16" s="355"/>
      <c r="AA16" s="355"/>
      <c r="AH16" s="358" t="s">
        <v>1587</v>
      </c>
      <c r="AI16" s="358"/>
      <c r="AJ16" s="358"/>
      <c r="AK16" s="358"/>
      <c r="AL16" s="358"/>
      <c r="AM16" s="358"/>
      <c r="AN16" s="358"/>
    </row>
    <row r="17" spans="2:40" ht="66" customHeight="1" x14ac:dyDescent="0.25">
      <c r="B17" s="301">
        <v>6</v>
      </c>
      <c r="C17" s="154" t="s">
        <v>183</v>
      </c>
      <c r="D17" s="189"/>
      <c r="E17" s="279" t="s">
        <v>184</v>
      </c>
      <c r="F17" s="276"/>
      <c r="G17" s="280"/>
      <c r="H17" s="128"/>
      <c r="I17" s="165"/>
      <c r="J17" s="137">
        <f>SUM(L17:Q17)</f>
        <v>0</v>
      </c>
      <c r="K17" s="137">
        <f t="shared" si="9"/>
        <v>0</v>
      </c>
      <c r="L17" s="135"/>
      <c r="M17" s="135"/>
      <c r="N17" s="135"/>
      <c r="O17" s="135"/>
      <c r="P17" s="136"/>
      <c r="Q17" s="135"/>
      <c r="R17" s="136"/>
      <c r="T17" s="138" t="str">
        <f t="shared" si="10"/>
        <v/>
      </c>
      <c r="U17" s="160" t="e">
        <f>1/$J$27</f>
        <v>#DIV/0!</v>
      </c>
      <c r="V17" s="140" t="e">
        <f t="shared" si="2"/>
        <v>#DIV/0!</v>
      </c>
      <c r="W17" s="152" t="e">
        <f>IF(R17=1,0,T17*U17)</f>
        <v>#VALUE!</v>
      </c>
      <c r="X17" s="48" t="e">
        <f t="shared" si="11"/>
        <v>#VALUE!</v>
      </c>
      <c r="Z17" s="355"/>
      <c r="AA17" s="355"/>
      <c r="AH17" s="358" t="s">
        <v>1588</v>
      </c>
      <c r="AI17" s="358"/>
      <c r="AJ17" s="358"/>
      <c r="AK17" s="358"/>
      <c r="AL17" s="358"/>
      <c r="AM17" s="358"/>
      <c r="AN17" s="358"/>
    </row>
    <row r="18" spans="2:40" ht="62.25" customHeight="1" x14ac:dyDescent="0.25">
      <c r="B18" s="301" t="s">
        <v>185</v>
      </c>
      <c r="C18" s="155" t="s">
        <v>186</v>
      </c>
      <c r="D18" s="189"/>
      <c r="E18" s="279" t="s">
        <v>187</v>
      </c>
      <c r="F18" s="276"/>
      <c r="G18" s="280"/>
      <c r="H18" s="128"/>
      <c r="I18" s="165"/>
      <c r="J18" s="165"/>
      <c r="K18" s="137">
        <f t="shared" si="9"/>
        <v>0</v>
      </c>
      <c r="L18" s="135"/>
      <c r="M18" s="135"/>
      <c r="N18" s="135"/>
      <c r="O18" s="135"/>
      <c r="P18" s="136"/>
      <c r="Q18" s="135"/>
      <c r="R18" s="136"/>
      <c r="T18" s="138" t="str">
        <f t="shared" si="10"/>
        <v/>
      </c>
      <c r="U18" s="160"/>
      <c r="V18" s="140" t="e">
        <f t="shared" si="2"/>
        <v>#DIV/0!</v>
      </c>
      <c r="W18" s="152"/>
      <c r="X18" s="48" t="e">
        <f t="shared" si="11"/>
        <v>#VALUE!</v>
      </c>
      <c r="Z18" s="355"/>
      <c r="AA18" s="355"/>
      <c r="AH18" s="358" t="s">
        <v>1589</v>
      </c>
      <c r="AI18" s="358"/>
      <c r="AJ18" s="358"/>
      <c r="AK18" s="358"/>
      <c r="AL18" s="358"/>
      <c r="AM18" s="358"/>
      <c r="AN18" s="358"/>
    </row>
    <row r="19" spans="2:40" ht="61.5" customHeight="1" x14ac:dyDescent="0.25">
      <c r="B19" s="301" t="s">
        <v>188</v>
      </c>
      <c r="C19" s="156" t="s">
        <v>189</v>
      </c>
      <c r="D19" s="189"/>
      <c r="E19" s="279" t="s">
        <v>190</v>
      </c>
      <c r="F19" s="276"/>
      <c r="G19" s="280"/>
      <c r="H19" s="128"/>
      <c r="I19" s="165"/>
      <c r="J19" s="165"/>
      <c r="K19" s="137">
        <f t="shared" si="9"/>
        <v>0</v>
      </c>
      <c r="L19" s="135"/>
      <c r="M19" s="135"/>
      <c r="N19" s="135"/>
      <c r="O19" s="135"/>
      <c r="P19" s="136"/>
      <c r="Q19" s="135"/>
      <c r="R19" s="136"/>
      <c r="T19" s="138" t="str">
        <f t="shared" si="10"/>
        <v/>
      </c>
      <c r="U19" s="160"/>
      <c r="V19" s="140" t="e">
        <f t="shared" si="2"/>
        <v>#DIV/0!</v>
      </c>
      <c r="W19" s="152"/>
      <c r="X19" s="48" t="e">
        <f t="shared" si="11"/>
        <v>#VALUE!</v>
      </c>
      <c r="Z19" s="355"/>
      <c r="AA19" s="355"/>
      <c r="AH19" s="358" t="s">
        <v>1590</v>
      </c>
      <c r="AI19" s="358"/>
      <c r="AJ19" s="358"/>
      <c r="AK19" s="358"/>
      <c r="AL19" s="358"/>
      <c r="AM19" s="358"/>
      <c r="AN19" s="358"/>
    </row>
    <row r="20" spans="2:40" ht="55.5" customHeight="1" x14ac:dyDescent="0.25">
      <c r="B20" s="301" t="s">
        <v>191</v>
      </c>
      <c r="C20" s="157" t="s">
        <v>192</v>
      </c>
      <c r="D20" s="189"/>
      <c r="E20" s="279" t="s">
        <v>193</v>
      </c>
      <c r="F20" s="276"/>
      <c r="G20" s="280"/>
      <c r="H20" s="128"/>
      <c r="I20" s="165"/>
      <c r="J20" s="165"/>
      <c r="K20" s="137">
        <f t="shared" si="9"/>
        <v>0</v>
      </c>
      <c r="L20" s="135"/>
      <c r="M20" s="135"/>
      <c r="N20" s="135"/>
      <c r="O20" s="135"/>
      <c r="P20" s="136"/>
      <c r="Q20" s="135"/>
      <c r="R20" s="136"/>
      <c r="T20" s="138" t="str">
        <f t="shared" si="10"/>
        <v/>
      </c>
      <c r="U20" s="160"/>
      <c r="V20" s="140" t="e">
        <f t="shared" si="2"/>
        <v>#DIV/0!</v>
      </c>
      <c r="W20" s="152"/>
      <c r="X20" s="48" t="e">
        <f t="shared" si="11"/>
        <v>#VALUE!</v>
      </c>
      <c r="Z20" s="355"/>
      <c r="AA20" s="355"/>
      <c r="AH20" s="358" t="s">
        <v>1591</v>
      </c>
      <c r="AI20" s="358"/>
      <c r="AJ20" s="358"/>
      <c r="AK20" s="358"/>
      <c r="AL20" s="358"/>
      <c r="AM20" s="358"/>
      <c r="AN20" s="358"/>
    </row>
    <row r="21" spans="2:40" ht="51" customHeight="1" x14ac:dyDescent="0.25">
      <c r="B21" s="301">
        <v>7</v>
      </c>
      <c r="C21" s="154" t="s">
        <v>194</v>
      </c>
      <c r="D21" s="189"/>
      <c r="E21" s="279" t="s">
        <v>195</v>
      </c>
      <c r="F21" s="276"/>
      <c r="G21" s="247"/>
      <c r="H21" s="128"/>
      <c r="I21" s="165"/>
      <c r="J21" s="137">
        <f>SUM(L21:Q21)</f>
        <v>0</v>
      </c>
      <c r="K21" s="137">
        <f t="shared" si="9"/>
        <v>0</v>
      </c>
      <c r="L21" s="135"/>
      <c r="M21" s="135"/>
      <c r="N21" s="135"/>
      <c r="O21" s="135"/>
      <c r="P21" s="136"/>
      <c r="Q21" s="135"/>
      <c r="R21" s="136"/>
      <c r="T21" s="138" t="str">
        <f t="shared" si="10"/>
        <v/>
      </c>
      <c r="U21" s="160" t="e">
        <f>1/$J$27</f>
        <v>#DIV/0!</v>
      </c>
      <c r="V21" s="140" t="e">
        <f t="shared" si="2"/>
        <v>#DIV/0!</v>
      </c>
      <c r="W21" s="152" t="e">
        <f>IF(R21=1,0,T21*U21)</f>
        <v>#VALUE!</v>
      </c>
      <c r="X21" s="48" t="e">
        <f t="shared" si="11"/>
        <v>#VALUE!</v>
      </c>
      <c r="Z21" s="355"/>
      <c r="AA21" s="355"/>
      <c r="AH21" s="358" t="s">
        <v>1592</v>
      </c>
      <c r="AI21" s="358"/>
      <c r="AJ21" s="358"/>
      <c r="AK21" s="358"/>
      <c r="AL21" s="358"/>
      <c r="AM21" s="358"/>
      <c r="AN21" s="358"/>
    </row>
    <row r="22" spans="2:40" ht="61.5" customHeight="1" x14ac:dyDescent="0.25">
      <c r="B22" s="301">
        <v>8</v>
      </c>
      <c r="C22" s="154" t="s">
        <v>196</v>
      </c>
      <c r="D22" s="189"/>
      <c r="E22" s="279" t="s">
        <v>197</v>
      </c>
      <c r="F22" s="276"/>
      <c r="G22" s="280"/>
      <c r="H22" s="139"/>
      <c r="I22" s="165"/>
      <c r="J22" s="137">
        <f>SUM(L22:Q22)</f>
        <v>0</v>
      </c>
      <c r="K22" s="137">
        <f t="shared" si="9"/>
        <v>0</v>
      </c>
      <c r="L22" s="135"/>
      <c r="M22" s="135"/>
      <c r="N22" s="135"/>
      <c r="O22" s="135"/>
      <c r="P22" s="136"/>
      <c r="Q22" s="135"/>
      <c r="R22" s="136"/>
      <c r="T22" s="138" t="str">
        <f t="shared" si="10"/>
        <v/>
      </c>
      <c r="U22" s="160" t="e">
        <f>1/$J$27</f>
        <v>#DIV/0!</v>
      </c>
      <c r="V22" s="140" t="e">
        <f t="shared" si="2"/>
        <v>#DIV/0!</v>
      </c>
      <c r="W22" s="152" t="e">
        <f>IF(R22=1,0,T22*U22)</f>
        <v>#VALUE!</v>
      </c>
      <c r="X22" s="48" t="e">
        <f t="shared" si="11"/>
        <v>#VALUE!</v>
      </c>
      <c r="Z22" s="355"/>
      <c r="AA22" s="355"/>
      <c r="AH22" s="358" t="s">
        <v>1593</v>
      </c>
      <c r="AI22" s="358"/>
      <c r="AJ22" s="358"/>
      <c r="AK22" s="358"/>
      <c r="AL22" s="358"/>
      <c r="AM22" s="358"/>
      <c r="AN22" s="358"/>
    </row>
    <row r="23" spans="2:40" x14ac:dyDescent="0.25">
      <c r="C23" s="165"/>
      <c r="D23" s="165"/>
      <c r="E23" s="165"/>
      <c r="F23" s="165"/>
      <c r="G23" s="165"/>
      <c r="Z23"/>
      <c r="AA23"/>
    </row>
    <row r="24" spans="2:40" x14ac:dyDescent="0.25">
      <c r="C24" s="165"/>
      <c r="D24" s="165"/>
      <c r="E24" s="165"/>
      <c r="F24" s="165"/>
      <c r="G24" s="165"/>
      <c r="S24" s="131" t="s">
        <v>198</v>
      </c>
      <c r="T24" s="142">
        <f>SUMIF(J27,8-W27,W24)</f>
        <v>0</v>
      </c>
      <c r="W24" s="184" t="e">
        <f>SUM(W10:W22)</f>
        <v>#VALUE!</v>
      </c>
      <c r="X24" s="184" t="e">
        <f>SUM(X10:X22)</f>
        <v>#VALUE!</v>
      </c>
    </row>
    <row r="25" spans="2:40" x14ac:dyDescent="0.25">
      <c r="C25" s="165"/>
      <c r="D25" s="165"/>
      <c r="E25" s="165"/>
      <c r="F25" s="165"/>
      <c r="G25" s="165"/>
      <c r="S25" s="131" t="s">
        <v>199</v>
      </c>
      <c r="T25" s="142">
        <f>SUMIF(K27,13-W28,X24)</f>
        <v>0</v>
      </c>
      <c r="Y25" s="141"/>
    </row>
    <row r="26" spans="2:40" x14ac:dyDescent="0.25">
      <c r="C26" s="165"/>
      <c r="D26" s="165"/>
      <c r="E26" s="165"/>
      <c r="F26" s="165"/>
      <c r="G26" s="165"/>
      <c r="Y26" s="141"/>
    </row>
    <row r="27" spans="2:40" x14ac:dyDescent="0.25">
      <c r="C27" s="165"/>
      <c r="D27" s="165"/>
      <c r="E27" s="165"/>
      <c r="F27" s="165"/>
      <c r="G27" s="165"/>
      <c r="J27" s="163">
        <f>SUM($J$10:$J$22)</f>
        <v>0</v>
      </c>
      <c r="K27" s="163">
        <f>SUM(K10:K22)</f>
        <v>0</v>
      </c>
      <c r="V27" s="163" t="s">
        <v>207</v>
      </c>
      <c r="W27" s="163">
        <f>SUM(R10:R13,R15,R17,R21,R22)</f>
        <v>0</v>
      </c>
    </row>
    <row r="28" spans="2:40" ht="13.5" customHeight="1" x14ac:dyDescent="0.25">
      <c r="C28" s="165"/>
      <c r="D28" s="165"/>
      <c r="E28" s="165"/>
      <c r="F28" s="165"/>
      <c r="G28" s="165"/>
      <c r="V28" s="163" t="s">
        <v>208</v>
      </c>
      <c r="W28" s="163">
        <f>SUM(R10:R22)</f>
        <v>0</v>
      </c>
    </row>
    <row r="29" spans="2:40" x14ac:dyDescent="0.25">
      <c r="C29" s="165"/>
      <c r="D29" s="165"/>
      <c r="E29" s="165"/>
      <c r="F29" s="165"/>
      <c r="G29" s="165"/>
    </row>
    <row r="36" spans="28:33" ht="22.5" customHeight="1" x14ac:dyDescent="0.25">
      <c r="AB36" s="164"/>
      <c r="AC36" s="164"/>
      <c r="AD36" s="164"/>
    </row>
    <row r="38" spans="28:33" ht="15" customHeight="1" x14ac:dyDescent="0.25">
      <c r="AB38" s="164"/>
      <c r="AC38" s="164"/>
      <c r="AD38" s="164"/>
      <c r="AE38" s="164"/>
      <c r="AF38" s="164"/>
      <c r="AG38" s="164"/>
    </row>
  </sheetData>
  <sheetProtection formatCells="0" formatColumns="0" formatRows="0" insertColumns="0" insertRows="0" insertHyperlinks="0" deleteColumns="0" deleteRows="0" sort="0" autoFilter="0" pivotTables="0"/>
  <mergeCells count="36">
    <mergeCell ref="AH13:AN13"/>
    <mergeCell ref="AH15:AN15"/>
    <mergeCell ref="AH16:AN16"/>
    <mergeCell ref="Z16:AA16"/>
    <mergeCell ref="Z12:AA12"/>
    <mergeCell ref="AH17:AN17"/>
    <mergeCell ref="Z22:AA22"/>
    <mergeCell ref="Z10:AA10"/>
    <mergeCell ref="Z13:AA13"/>
    <mergeCell ref="Z14:AA14"/>
    <mergeCell ref="Z15:AA15"/>
    <mergeCell ref="Z20:AA20"/>
    <mergeCell ref="Z17:AA17"/>
    <mergeCell ref="Z18:AA18"/>
    <mergeCell ref="AH18:AN18"/>
    <mergeCell ref="AH19:AN19"/>
    <mergeCell ref="AH20:AN20"/>
    <mergeCell ref="AH22:AN22"/>
    <mergeCell ref="AH21:AN21"/>
    <mergeCell ref="Z19:AA19"/>
    <mergeCell ref="Z21:AA21"/>
    <mergeCell ref="L5:AD5"/>
    <mergeCell ref="B1:AA1"/>
    <mergeCell ref="AH11:AN11"/>
    <mergeCell ref="AH12:AN12"/>
    <mergeCell ref="G7:G8"/>
    <mergeCell ref="C2:T2"/>
    <mergeCell ref="C3:T3"/>
    <mergeCell ref="C7:C8"/>
    <mergeCell ref="T7:V7"/>
    <mergeCell ref="E7:E8"/>
    <mergeCell ref="J7:R7"/>
    <mergeCell ref="AH7:AN8"/>
    <mergeCell ref="AH10:AN10"/>
    <mergeCell ref="Z11:AA11"/>
    <mergeCell ref="C6:T6"/>
  </mergeCells>
  <conditionalFormatting sqref="K10 K13:K22">
    <cfRule type="cellIs" dxfId="699" priority="253" stopIfTrue="1" operator="notEqual">
      <formula>1</formula>
    </cfRule>
    <cfRule type="cellIs" dxfId="698" priority="254" stopIfTrue="1" operator="equal">
      <formula>1</formula>
    </cfRule>
  </conditionalFormatting>
  <conditionalFormatting sqref="T25">
    <cfRule type="containsBlanks" dxfId="697" priority="147" stopIfTrue="1">
      <formula>LEN(TRIM(T25))=0</formula>
    </cfRule>
    <cfRule type="cellIs" dxfId="696" priority="148" stopIfTrue="1" operator="lessThan">
      <formula>19.999</formula>
    </cfRule>
    <cfRule type="cellIs" dxfId="695" priority="149" stopIfTrue="1" operator="lessThan">
      <formula>39.999</formula>
    </cfRule>
    <cfRule type="cellIs" dxfId="694" priority="150" stopIfTrue="1" operator="lessThan">
      <formula>59.999</formula>
    </cfRule>
    <cfRule type="cellIs" dxfId="693" priority="151" stopIfTrue="1" operator="lessThan">
      <formula>79.999</formula>
    </cfRule>
    <cfRule type="cellIs" dxfId="692" priority="152" stopIfTrue="1" operator="lessThan">
      <formula>89.999</formula>
    </cfRule>
    <cfRule type="cellIs" dxfId="691" priority="153" stopIfTrue="1" operator="between">
      <formula>90</formula>
      <formula>100</formula>
    </cfRule>
  </conditionalFormatting>
  <conditionalFormatting sqref="T24">
    <cfRule type="containsBlanks" dxfId="690" priority="140" stopIfTrue="1">
      <formula>LEN(TRIM(T24))=0</formula>
    </cfRule>
    <cfRule type="cellIs" dxfId="689" priority="141" stopIfTrue="1" operator="lessThan">
      <formula>19.999</formula>
    </cfRule>
    <cfRule type="cellIs" dxfId="688" priority="142" stopIfTrue="1" operator="lessThan">
      <formula>39.999</formula>
    </cfRule>
    <cfRule type="cellIs" dxfId="687" priority="143" stopIfTrue="1" operator="lessThan">
      <formula>59.999</formula>
    </cfRule>
    <cfRule type="cellIs" dxfId="686" priority="144" stopIfTrue="1" operator="lessThan">
      <formula>79.999</formula>
    </cfRule>
    <cfRule type="cellIs" dxfId="685" priority="145" stopIfTrue="1" operator="lessThan">
      <formula>89.999</formula>
    </cfRule>
    <cfRule type="cellIs" dxfId="684" priority="146" stopIfTrue="1" operator="between">
      <formula>90</formula>
      <formula>100</formula>
    </cfRule>
  </conditionalFormatting>
  <conditionalFormatting sqref="J10">
    <cfRule type="cellIs" dxfId="683" priority="128" stopIfTrue="1" operator="notEqual">
      <formula>1</formula>
    </cfRule>
    <cfRule type="cellIs" dxfId="682" priority="129" stopIfTrue="1" operator="equal">
      <formula>1</formula>
    </cfRule>
  </conditionalFormatting>
  <conditionalFormatting sqref="J13">
    <cfRule type="cellIs" dxfId="681" priority="41" stopIfTrue="1" operator="notEqual">
      <formula>1</formula>
    </cfRule>
    <cfRule type="cellIs" dxfId="680" priority="42" stopIfTrue="1" operator="equal">
      <formula>1</formula>
    </cfRule>
  </conditionalFormatting>
  <conditionalFormatting sqref="J15">
    <cfRule type="cellIs" dxfId="679" priority="39" stopIfTrue="1" operator="notEqual">
      <formula>1</formula>
    </cfRule>
    <cfRule type="cellIs" dxfId="678" priority="40" stopIfTrue="1" operator="equal">
      <formula>1</formula>
    </cfRule>
  </conditionalFormatting>
  <conditionalFormatting sqref="J17">
    <cfRule type="cellIs" dxfId="677" priority="37" stopIfTrue="1" operator="notEqual">
      <formula>1</formula>
    </cfRule>
    <cfRule type="cellIs" dxfId="676" priority="38" stopIfTrue="1" operator="equal">
      <formula>1</formula>
    </cfRule>
  </conditionalFormatting>
  <conditionalFormatting sqref="J22">
    <cfRule type="cellIs" dxfId="675" priority="35" stopIfTrue="1" operator="notEqual">
      <formula>1</formula>
    </cfRule>
    <cfRule type="cellIs" dxfId="674" priority="36" stopIfTrue="1" operator="equal">
      <formula>1</formula>
    </cfRule>
  </conditionalFormatting>
  <conditionalFormatting sqref="X10 X13:X22">
    <cfRule type="expression" dxfId="673" priority="273" stopIfTrue="1">
      <formula>#REF!=0</formula>
    </cfRule>
  </conditionalFormatting>
  <pageMargins left="0.7" right="0.7" top="0.75" bottom="0.75" header="0.3" footer="0.3"/>
  <pageSetup paperSize="9" scale="47" orientation="landscape" r:id="rId1"/>
  <colBreaks count="1" manualBreakCount="1">
    <brk id="33" max="1048575" man="1"/>
  </colBreaks>
  <ignoredErrors>
    <ignoredError sqref="T10:T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3261" r:id="rId4" name="Button 3405">
              <controlPr defaultSize="0" print="0" autoLine="0" autoPict="0" macro="[0]!ButtonOpenAll">
                <anchor moveWithCells="1" sizeWithCells="1">
                  <from>
                    <xdr:col>2</xdr:col>
                    <xdr:colOff>2857500</xdr:colOff>
                    <xdr:row>3</xdr:row>
                    <xdr:rowOff>76200</xdr:rowOff>
                  </from>
                  <to>
                    <xdr:col>2</xdr:col>
                    <xdr:colOff>3933825</xdr:colOff>
                    <xdr:row>5</xdr:row>
                    <xdr:rowOff>66675</xdr:rowOff>
                  </to>
                </anchor>
              </controlPr>
            </control>
          </mc:Choice>
        </mc:AlternateContent>
        <mc:AlternateContent xmlns:mc="http://schemas.openxmlformats.org/markup-compatibility/2006">
          <mc:Choice Requires="x14">
            <control shapeId="1533468" r:id="rId5" name="Button 3612">
              <controlPr defaultSize="0" print="0" autoLine="0" autoPict="0" macro="[0]!ButtonD2_CloseAll">
                <anchor moveWithCells="1" sizeWithCells="1">
                  <from>
                    <xdr:col>2</xdr:col>
                    <xdr:colOff>4057650</xdr:colOff>
                    <xdr:row>3</xdr:row>
                    <xdr:rowOff>66675</xdr:rowOff>
                  </from>
                  <to>
                    <xdr:col>6</xdr:col>
                    <xdr:colOff>57150</xdr:colOff>
                    <xdr:row>5</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88555558946501"/>
  </sheetPr>
  <dimension ref="A1:AM44"/>
  <sheetViews>
    <sheetView showGridLines="0" zoomScale="80" zoomScaleNormal="80" workbookViewId="0">
      <pane ySplit="8" topLeftCell="A9" activePane="bottomLeft" state="frozen"/>
      <selection pane="bottomLeft" activeCell="AG17" sqref="AG17:AM17"/>
    </sheetView>
  </sheetViews>
  <sheetFormatPr defaultRowHeight="15" outlineLevelCol="1" x14ac:dyDescent="0.25"/>
  <cols>
    <col min="1" max="1" width="1.7109375" style="163" customWidth="1"/>
    <col min="2" max="2" width="4.42578125" style="163" customWidth="1"/>
    <col min="3" max="3" width="65.85546875" style="163" customWidth="1"/>
    <col min="4" max="4" width="1.85546875" style="163" customWidth="1" outlineLevel="1"/>
    <col min="5" max="5" width="5.42578125" style="163" customWidth="1" outlineLevel="1"/>
    <col min="6" max="6" width="1.42578125" style="163" customWidth="1" outlineLevel="1"/>
    <col min="7" max="7" width="7.42578125" style="163" customWidth="1" outlineLevel="1"/>
    <col min="8" max="8" width="2.28515625" style="163" customWidth="1"/>
    <col min="9" max="9" width="4" style="163" hidden="1" customWidth="1"/>
    <col min="10"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7.28515625" style="163" customWidth="1"/>
    <col min="19" max="19" width="13.28515625" style="163" customWidth="1"/>
    <col min="20" max="20" width="8.28515625" style="163" hidden="1" customWidth="1"/>
    <col min="21" max="21" width="9"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1:39" ht="39" customHeight="1" x14ac:dyDescent="0.25">
      <c r="A1" s="345"/>
      <c r="B1" s="363" t="s">
        <v>209</v>
      </c>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39" x14ac:dyDescent="0.25">
      <c r="B2" s="186"/>
      <c r="C2" s="367" t="s">
        <v>1594</v>
      </c>
      <c r="D2" s="367"/>
      <c r="E2" s="367"/>
      <c r="F2" s="367"/>
      <c r="G2" s="367"/>
      <c r="H2" s="367"/>
      <c r="I2" s="367"/>
      <c r="J2" s="367"/>
      <c r="K2" s="367"/>
      <c r="L2" s="367"/>
      <c r="M2" s="367"/>
      <c r="N2" s="367"/>
      <c r="O2" s="367"/>
      <c r="P2" s="367"/>
      <c r="Q2" s="367"/>
      <c r="R2" s="367"/>
      <c r="S2" s="367"/>
      <c r="T2" s="367"/>
      <c r="U2" s="186"/>
      <c r="V2" s="186"/>
      <c r="W2" s="186"/>
      <c r="X2" s="186"/>
    </row>
    <row r="3" spans="1:39" x14ac:dyDescent="0.25">
      <c r="B3" s="186"/>
      <c r="C3" s="367" t="s">
        <v>1595</v>
      </c>
      <c r="D3" s="367"/>
      <c r="E3" s="367"/>
      <c r="F3" s="367"/>
      <c r="G3" s="367"/>
      <c r="H3" s="367"/>
      <c r="I3" s="367"/>
      <c r="J3" s="367"/>
      <c r="K3" s="367"/>
      <c r="L3" s="367"/>
      <c r="M3" s="367"/>
      <c r="N3" s="367"/>
      <c r="O3" s="367"/>
      <c r="P3" s="367"/>
      <c r="Q3" s="367"/>
      <c r="R3" s="367"/>
      <c r="S3" s="367"/>
      <c r="T3" s="367"/>
      <c r="U3" s="186"/>
      <c r="V3" s="186"/>
      <c r="W3" s="186"/>
      <c r="X3" s="186"/>
    </row>
    <row r="4" spans="1:39" x14ac:dyDescent="0.25">
      <c r="B4" s="161"/>
      <c r="C4" s="162"/>
      <c r="D4" s="162"/>
      <c r="E4" s="162"/>
      <c r="F4" s="162"/>
      <c r="G4" s="162"/>
      <c r="H4" s="162"/>
      <c r="I4" s="162"/>
      <c r="J4" s="162"/>
      <c r="K4" s="162"/>
      <c r="L4" s="162"/>
      <c r="M4" s="162"/>
      <c r="N4" s="162"/>
      <c r="O4" s="162"/>
      <c r="P4" s="162"/>
      <c r="Q4" s="162"/>
      <c r="R4" s="162"/>
      <c r="S4" s="162"/>
      <c r="T4" s="162"/>
      <c r="U4" s="162"/>
      <c r="V4" s="162"/>
      <c r="W4" s="162"/>
      <c r="X4" s="162"/>
    </row>
    <row r="5" spans="1:39" s="166" customFormat="1" ht="14.25" customHeight="1" x14ac:dyDescent="0.25">
      <c r="B5" s="302"/>
      <c r="C5" s="302"/>
      <c r="D5" s="302"/>
      <c r="E5" s="302"/>
      <c r="F5" s="302"/>
      <c r="G5" s="302"/>
      <c r="H5" s="302"/>
      <c r="I5" s="302"/>
      <c r="J5" s="302"/>
      <c r="K5" s="366"/>
      <c r="L5" s="366"/>
      <c r="M5" s="366"/>
      <c r="N5" s="366"/>
      <c r="O5" s="366"/>
      <c r="P5" s="366"/>
      <c r="Q5" s="366"/>
      <c r="R5" s="366"/>
      <c r="S5" s="366"/>
      <c r="T5" s="366"/>
      <c r="U5" s="366"/>
      <c r="V5" s="366"/>
      <c r="W5" s="366"/>
      <c r="X5" s="366"/>
      <c r="Y5" s="366"/>
      <c r="Z5" s="366"/>
      <c r="AA5" s="366"/>
      <c r="AB5" s="366"/>
      <c r="AC5" s="366"/>
    </row>
    <row r="6" spans="1:39"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row>
    <row r="7" spans="1:39" s="166" customFormat="1" ht="37.5" customHeight="1" x14ac:dyDescent="0.25">
      <c r="B7" s="181"/>
      <c r="C7" s="356" t="s">
        <v>210</v>
      </c>
      <c r="D7" s="338"/>
      <c r="E7" s="359" t="s">
        <v>211</v>
      </c>
      <c r="F7" s="339"/>
      <c r="G7" s="359" t="s">
        <v>212</v>
      </c>
      <c r="H7" s="168"/>
      <c r="I7" s="361" t="s">
        <v>1694</v>
      </c>
      <c r="J7" s="362"/>
      <c r="K7" s="362"/>
      <c r="L7" s="362"/>
      <c r="M7" s="362"/>
      <c r="N7" s="362"/>
      <c r="O7" s="362"/>
      <c r="P7" s="362"/>
      <c r="Q7" s="362"/>
      <c r="R7" s="169"/>
      <c r="S7" s="360" t="s">
        <v>213</v>
      </c>
      <c r="T7" s="360"/>
      <c r="U7" s="360"/>
      <c r="V7" s="170"/>
      <c r="W7" s="170"/>
      <c r="X7" s="170"/>
      <c r="Y7" s="170"/>
      <c r="AG7" s="356" t="s">
        <v>214</v>
      </c>
      <c r="AH7" s="356"/>
      <c r="AI7" s="356"/>
      <c r="AJ7" s="356"/>
      <c r="AK7" s="356"/>
      <c r="AL7" s="356"/>
      <c r="AM7" s="356"/>
    </row>
    <row r="8" spans="1:39" s="166" customFormat="1" ht="80.25" customHeight="1" x14ac:dyDescent="0.25">
      <c r="B8" s="181"/>
      <c r="C8" s="356"/>
      <c r="D8" s="338"/>
      <c r="E8" s="359"/>
      <c r="F8" s="340"/>
      <c r="G8" s="359"/>
      <c r="H8" s="168"/>
      <c r="I8" s="172" t="s">
        <v>279</v>
      </c>
      <c r="J8" s="172" t="s">
        <v>280</v>
      </c>
      <c r="K8" s="192">
        <v>0</v>
      </c>
      <c r="L8" s="192">
        <v>0.2</v>
      </c>
      <c r="M8" s="192">
        <v>0.4</v>
      </c>
      <c r="N8" s="192">
        <v>0.6</v>
      </c>
      <c r="O8" s="192">
        <v>0.8</v>
      </c>
      <c r="P8" s="192">
        <v>1</v>
      </c>
      <c r="Q8" s="193" t="s">
        <v>215</v>
      </c>
      <c r="S8" s="174"/>
      <c r="T8" s="174" t="s">
        <v>281</v>
      </c>
      <c r="U8" s="173" t="s">
        <v>282</v>
      </c>
      <c r="V8" s="171"/>
      <c r="X8" s="171"/>
      <c r="AG8" s="356"/>
      <c r="AH8" s="356"/>
      <c r="AI8" s="356"/>
      <c r="AJ8" s="356"/>
      <c r="AK8" s="356"/>
      <c r="AL8" s="356"/>
      <c r="AM8" s="356"/>
    </row>
    <row r="9" spans="1:39" ht="42" customHeight="1" x14ac:dyDescent="0.25">
      <c r="H9" s="139"/>
      <c r="J9" s="45"/>
      <c r="K9" s="45"/>
      <c r="L9" s="45"/>
      <c r="M9" s="45"/>
      <c r="N9" s="45"/>
      <c r="O9" s="46"/>
      <c r="P9" s="129"/>
      <c r="Q9" s="130"/>
      <c r="S9" s="47"/>
      <c r="T9" s="47"/>
      <c r="U9" s="46"/>
      <c r="V9" s="163" t="s">
        <v>283</v>
      </c>
      <c r="W9" s="163" t="s">
        <v>284</v>
      </c>
      <c r="Y9" s="131" t="s">
        <v>216</v>
      </c>
    </row>
    <row r="10" spans="1:39" ht="93" customHeight="1" x14ac:dyDescent="0.25">
      <c r="A10" s="163" t="s">
        <v>217</v>
      </c>
      <c r="B10" s="301">
        <v>1</v>
      </c>
      <c r="C10" s="154" t="s">
        <v>218</v>
      </c>
      <c r="D10" s="189"/>
      <c r="E10" s="279" t="s">
        <v>219</v>
      </c>
      <c r="F10" s="276"/>
      <c r="G10" s="247" t="s">
        <v>220</v>
      </c>
      <c r="H10" s="139"/>
      <c r="I10" s="137">
        <f>SUM(K10:P10)</f>
        <v>0</v>
      </c>
      <c r="J10" s="137">
        <f>SUM(K10:P10)</f>
        <v>0</v>
      </c>
      <c r="K10" s="135"/>
      <c r="L10" s="135"/>
      <c r="M10" s="135"/>
      <c r="N10" s="135"/>
      <c r="O10" s="136"/>
      <c r="P10" s="197"/>
      <c r="Q10" s="136"/>
      <c r="S10" s="138" t="str">
        <f>IF(SUM(K10:P10)=1,((K10*0)+(L10*20)+(M10*40)+(N10*60)+(O10*80)+(P10*100)),"")</f>
        <v/>
      </c>
      <c r="T10" s="160" t="e">
        <f>1/$I$29</f>
        <v>#DIV/0!</v>
      </c>
      <c r="U10" s="140" t="e">
        <f t="shared" ref="U10" si="0">1/$J$29</f>
        <v>#DIV/0!</v>
      </c>
      <c r="V10" s="152" t="e">
        <f>IF(Q10=1,0,S10*T10)</f>
        <v>#VALUE!</v>
      </c>
      <c r="W10" s="48" t="e">
        <f>IF(Q10=1,0,S10*U10)</f>
        <v>#VALUE!</v>
      </c>
      <c r="Y10" s="368"/>
      <c r="Z10" s="368"/>
      <c r="AG10" s="358" t="s">
        <v>1596</v>
      </c>
      <c r="AH10" s="358"/>
      <c r="AI10" s="358"/>
      <c r="AJ10" s="358"/>
      <c r="AK10" s="358"/>
      <c r="AL10" s="358"/>
      <c r="AM10" s="358"/>
    </row>
    <row r="11" spans="1:39" ht="72.75" customHeight="1" x14ac:dyDescent="0.25">
      <c r="B11" s="301" t="s">
        <v>221</v>
      </c>
      <c r="C11" s="158" t="s">
        <v>222</v>
      </c>
      <c r="D11" s="189"/>
      <c r="E11" s="279" t="s">
        <v>223</v>
      </c>
      <c r="F11" s="276"/>
      <c r="G11" s="280"/>
      <c r="H11" s="139"/>
      <c r="I11" s="165"/>
      <c r="J11" s="137">
        <f t="shared" ref="J11" si="1">SUM(K11:P11)</f>
        <v>0</v>
      </c>
      <c r="K11" s="135"/>
      <c r="L11" s="135"/>
      <c r="M11" s="135"/>
      <c r="N11" s="135"/>
      <c r="O11" s="136"/>
      <c r="P11" s="135"/>
      <c r="Q11" s="136"/>
      <c r="S11" s="138" t="str">
        <f t="shared" ref="S11" si="2">IF(SUM(K11:P11)=1,((K11*0)+(L11*20)+(M11*40)+(N11*60)+(O11*80)+(P11*100)),"")</f>
        <v/>
      </c>
      <c r="T11" s="160"/>
      <c r="U11" s="140" t="e">
        <f t="shared" ref="U11" si="3">1/$J$29</f>
        <v>#DIV/0!</v>
      </c>
      <c r="V11" s="152"/>
      <c r="W11" s="48" t="e">
        <f t="shared" ref="W11" si="4">IF(Q11=1,0,S11*U11)</f>
        <v>#VALUE!</v>
      </c>
      <c r="Y11" s="355"/>
      <c r="Z11" s="355"/>
      <c r="AG11" s="358" t="s">
        <v>1597</v>
      </c>
      <c r="AH11" s="358"/>
      <c r="AI11" s="358"/>
      <c r="AJ11" s="358"/>
      <c r="AK11" s="358"/>
      <c r="AL11" s="358"/>
      <c r="AM11" s="358"/>
    </row>
    <row r="12" spans="1:39" ht="71.25" customHeight="1" x14ac:dyDescent="0.25">
      <c r="B12" s="301">
        <v>2</v>
      </c>
      <c r="C12" s="154" t="s">
        <v>224</v>
      </c>
      <c r="D12" s="189"/>
      <c r="E12" s="279" t="s">
        <v>225</v>
      </c>
      <c r="F12" s="276"/>
      <c r="G12" s="247" t="s">
        <v>226</v>
      </c>
      <c r="H12" s="132"/>
      <c r="I12" s="137">
        <f>SUM(K12:P12)</f>
        <v>0</v>
      </c>
      <c r="J12" s="137">
        <f t="shared" ref="J12" si="5">SUM(K12:P12)</f>
        <v>0</v>
      </c>
      <c r="K12" s="135"/>
      <c r="L12" s="135"/>
      <c r="M12" s="135"/>
      <c r="N12" s="135"/>
      <c r="O12" s="136"/>
      <c r="P12" s="135"/>
      <c r="Q12" s="136"/>
      <c r="S12" s="138" t="str">
        <f t="shared" ref="S12" si="6">IF(SUM(K12:P12)=1,((K12*0)+(L12*20)+(M12*40)+(N12*60)+(O12*80)+(P12*100)),"")</f>
        <v/>
      </c>
      <c r="T12" s="160" t="e">
        <f>1/$I$29</f>
        <v>#DIV/0!</v>
      </c>
      <c r="U12" s="140" t="e">
        <f t="shared" ref="U12:U28" si="7">1/$J$29</f>
        <v>#DIV/0!</v>
      </c>
      <c r="V12" s="152" t="e">
        <f>IF(Q12=1,0,S12*T12)</f>
        <v>#VALUE!</v>
      </c>
      <c r="W12" s="48" t="e">
        <f t="shared" ref="W12" si="8">IF(Q12=1,0,S12*U12)</f>
        <v>#VALUE!</v>
      </c>
      <c r="Y12" s="368"/>
      <c r="Z12" s="368"/>
      <c r="AG12" s="358" t="s">
        <v>1598</v>
      </c>
      <c r="AH12" s="358"/>
      <c r="AI12" s="358"/>
      <c r="AJ12" s="358"/>
      <c r="AK12" s="358"/>
      <c r="AL12" s="358"/>
      <c r="AM12" s="358"/>
    </row>
    <row r="13" spans="1:39" ht="52.5" customHeight="1" x14ac:dyDescent="0.25">
      <c r="B13" s="301" t="s">
        <v>227</v>
      </c>
      <c r="C13" s="155" t="s">
        <v>228</v>
      </c>
      <c r="D13" s="189"/>
      <c r="E13" s="279" t="s">
        <v>229</v>
      </c>
      <c r="F13" s="276"/>
      <c r="G13" s="280"/>
      <c r="H13" s="139"/>
      <c r="I13" s="165"/>
      <c r="J13" s="137">
        <f t="shared" ref="J13:J28" si="9">SUM(K13:P13)</f>
        <v>0</v>
      </c>
      <c r="K13" s="135"/>
      <c r="L13" s="135"/>
      <c r="M13" s="135"/>
      <c r="N13" s="135"/>
      <c r="O13" s="136"/>
      <c r="P13" s="135"/>
      <c r="Q13" s="136"/>
      <c r="S13" s="138" t="str">
        <f t="shared" ref="S13:S28" si="10">IF(SUM(K13:P13)=1,((K13*0)+(L13*20)+(M13*40)+(N13*60)+(O13*80)+(P13*100)),"")</f>
        <v/>
      </c>
      <c r="T13" s="138"/>
      <c r="U13" s="140" t="e">
        <f t="shared" si="7"/>
        <v>#DIV/0!</v>
      </c>
      <c r="V13" s="152"/>
      <c r="W13" s="48" t="e">
        <f t="shared" ref="W13:W28" si="11">IF(Q13=1,0,S13*U13)</f>
        <v>#VALUE!</v>
      </c>
      <c r="Y13" s="355"/>
      <c r="Z13" s="355"/>
      <c r="AG13" s="345"/>
      <c r="AH13" s="345"/>
      <c r="AI13" s="345"/>
      <c r="AJ13" s="345"/>
      <c r="AK13" s="345"/>
      <c r="AL13" s="345"/>
      <c r="AM13" s="345"/>
    </row>
    <row r="14" spans="1:39" ht="45.75" customHeight="1" x14ac:dyDescent="0.25">
      <c r="B14" s="301" t="s">
        <v>230</v>
      </c>
      <c r="C14" s="175" t="s">
        <v>231</v>
      </c>
      <c r="D14" s="195"/>
      <c r="E14" s="279" t="s">
        <v>232</v>
      </c>
      <c r="F14" s="282"/>
      <c r="G14" s="247" t="s">
        <v>233</v>
      </c>
      <c r="H14" s="128"/>
      <c r="I14" s="165"/>
      <c r="J14" s="137">
        <f t="shared" si="9"/>
        <v>0</v>
      </c>
      <c r="K14" s="135"/>
      <c r="L14" s="135"/>
      <c r="M14" s="135"/>
      <c r="N14" s="135"/>
      <c r="O14" s="136"/>
      <c r="P14" s="135"/>
      <c r="Q14" s="136"/>
      <c r="S14" s="138" t="str">
        <f t="shared" si="10"/>
        <v/>
      </c>
      <c r="T14" s="160"/>
      <c r="U14" s="140" t="e">
        <f t="shared" si="7"/>
        <v>#DIV/0!</v>
      </c>
      <c r="V14" s="152"/>
      <c r="W14" s="48" t="e">
        <f t="shared" si="11"/>
        <v>#VALUE!</v>
      </c>
      <c r="Y14" s="355"/>
      <c r="Z14" s="355"/>
      <c r="AG14" s="358" t="s">
        <v>1599</v>
      </c>
      <c r="AH14" s="358"/>
      <c r="AI14" s="358"/>
      <c r="AJ14" s="358"/>
      <c r="AK14" s="358"/>
      <c r="AL14" s="358"/>
      <c r="AM14" s="358"/>
    </row>
    <row r="15" spans="1:39" ht="47.25" customHeight="1" x14ac:dyDescent="0.25">
      <c r="B15" s="301" t="s">
        <v>234</v>
      </c>
      <c r="C15" s="156" t="s">
        <v>235</v>
      </c>
      <c r="D15" s="189"/>
      <c r="E15" s="279" t="s">
        <v>236</v>
      </c>
      <c r="F15" s="276"/>
      <c r="G15" s="280"/>
      <c r="H15" s="128"/>
      <c r="I15" s="165"/>
      <c r="J15" s="137">
        <f t="shared" si="9"/>
        <v>0</v>
      </c>
      <c r="K15" s="135"/>
      <c r="L15" s="135"/>
      <c r="M15" s="135"/>
      <c r="N15" s="135"/>
      <c r="O15" s="136"/>
      <c r="P15" s="135"/>
      <c r="Q15" s="136"/>
      <c r="S15" s="138" t="str">
        <f t="shared" si="10"/>
        <v/>
      </c>
      <c r="T15" s="160"/>
      <c r="U15" s="140" t="e">
        <f t="shared" si="7"/>
        <v>#DIV/0!</v>
      </c>
      <c r="V15" s="152"/>
      <c r="W15" s="48" t="e">
        <f t="shared" si="11"/>
        <v>#VALUE!</v>
      </c>
      <c r="Y15" s="355"/>
      <c r="Z15" s="355"/>
      <c r="AG15" s="358" t="s">
        <v>1600</v>
      </c>
      <c r="AH15" s="358"/>
      <c r="AI15" s="358"/>
      <c r="AJ15" s="358"/>
      <c r="AK15" s="358"/>
      <c r="AL15" s="358"/>
      <c r="AM15" s="358"/>
    </row>
    <row r="16" spans="1:39" ht="53.25" customHeight="1" x14ac:dyDescent="0.25">
      <c r="B16" s="301" t="s">
        <v>237</v>
      </c>
      <c r="C16" s="156" t="s">
        <v>238</v>
      </c>
      <c r="D16" s="189"/>
      <c r="E16" s="279" t="s">
        <v>239</v>
      </c>
      <c r="F16" s="276"/>
      <c r="G16" s="280"/>
      <c r="H16" s="128"/>
      <c r="I16" s="165"/>
      <c r="J16" s="137">
        <f t="shared" si="9"/>
        <v>0</v>
      </c>
      <c r="K16" s="135"/>
      <c r="L16" s="135"/>
      <c r="M16" s="135"/>
      <c r="N16" s="135"/>
      <c r="O16" s="136"/>
      <c r="P16" s="135"/>
      <c r="Q16" s="136"/>
      <c r="S16" s="138" t="str">
        <f t="shared" si="10"/>
        <v/>
      </c>
      <c r="T16" s="160"/>
      <c r="U16" s="140" t="e">
        <f t="shared" si="7"/>
        <v>#DIV/0!</v>
      </c>
      <c r="V16" s="152"/>
      <c r="W16" s="48" t="e">
        <f t="shared" si="11"/>
        <v>#VALUE!</v>
      </c>
      <c r="Y16" s="355"/>
      <c r="Z16" s="355"/>
      <c r="AG16" s="358" t="s">
        <v>1601</v>
      </c>
      <c r="AH16" s="358"/>
      <c r="AI16" s="358"/>
      <c r="AJ16" s="358"/>
      <c r="AK16" s="358"/>
      <c r="AL16" s="358"/>
      <c r="AM16" s="358"/>
    </row>
    <row r="17" spans="2:39" ht="54" customHeight="1" x14ac:dyDescent="0.25">
      <c r="B17" s="301" t="s">
        <v>240</v>
      </c>
      <c r="C17" s="156" t="s">
        <v>241</v>
      </c>
      <c r="D17" s="189"/>
      <c r="E17" s="279" t="s">
        <v>242</v>
      </c>
      <c r="F17" s="276"/>
      <c r="G17" s="280"/>
      <c r="H17" s="128"/>
      <c r="I17" s="165"/>
      <c r="J17" s="137">
        <f t="shared" si="9"/>
        <v>0</v>
      </c>
      <c r="K17" s="135"/>
      <c r="L17" s="135"/>
      <c r="M17" s="135"/>
      <c r="N17" s="135"/>
      <c r="O17" s="136"/>
      <c r="P17" s="135"/>
      <c r="Q17" s="136"/>
      <c r="S17" s="138" t="str">
        <f t="shared" si="10"/>
        <v/>
      </c>
      <c r="T17" s="160"/>
      <c r="U17" s="140" t="e">
        <f t="shared" si="7"/>
        <v>#DIV/0!</v>
      </c>
      <c r="V17" s="152"/>
      <c r="W17" s="48" t="e">
        <f t="shared" si="11"/>
        <v>#VALUE!</v>
      </c>
      <c r="Y17" s="355"/>
      <c r="Z17" s="355"/>
      <c r="AG17" s="358" t="s">
        <v>1602</v>
      </c>
      <c r="AH17" s="358"/>
      <c r="AI17" s="358"/>
      <c r="AJ17" s="358"/>
      <c r="AK17" s="358"/>
      <c r="AL17" s="358"/>
      <c r="AM17" s="358"/>
    </row>
    <row r="18" spans="2:39" ht="49.5" customHeight="1" x14ac:dyDescent="0.25">
      <c r="B18" s="301" t="s">
        <v>243</v>
      </c>
      <c r="C18" s="156" t="s">
        <v>244</v>
      </c>
      <c r="D18" s="189"/>
      <c r="E18" s="279" t="s">
        <v>245</v>
      </c>
      <c r="F18" s="276"/>
      <c r="G18" s="280"/>
      <c r="H18" s="128"/>
      <c r="I18" s="165"/>
      <c r="J18" s="137">
        <f t="shared" si="9"/>
        <v>0</v>
      </c>
      <c r="K18" s="135"/>
      <c r="L18" s="135"/>
      <c r="M18" s="135"/>
      <c r="N18" s="135"/>
      <c r="O18" s="136"/>
      <c r="P18" s="135"/>
      <c r="Q18" s="136"/>
      <c r="S18" s="138" t="str">
        <f t="shared" si="10"/>
        <v/>
      </c>
      <c r="T18" s="160"/>
      <c r="U18" s="140" t="e">
        <f t="shared" si="7"/>
        <v>#DIV/0!</v>
      </c>
      <c r="V18" s="152"/>
      <c r="W18" s="48" t="e">
        <f t="shared" si="11"/>
        <v>#VALUE!</v>
      </c>
      <c r="Y18" s="355"/>
      <c r="Z18" s="355"/>
      <c r="AG18" s="358" t="s">
        <v>1603</v>
      </c>
      <c r="AH18" s="358"/>
      <c r="AI18" s="358"/>
      <c r="AJ18" s="358"/>
      <c r="AK18" s="358"/>
      <c r="AL18" s="358"/>
      <c r="AM18" s="358"/>
    </row>
    <row r="19" spans="2:39" ht="49.5" customHeight="1" x14ac:dyDescent="0.25">
      <c r="B19" s="301" t="s">
        <v>246</v>
      </c>
      <c r="C19" s="156" t="s">
        <v>247</v>
      </c>
      <c r="D19" s="189"/>
      <c r="E19" s="279" t="s">
        <v>248</v>
      </c>
      <c r="F19" s="276"/>
      <c r="G19" s="280"/>
      <c r="H19" s="128"/>
      <c r="I19" s="165"/>
      <c r="J19" s="137">
        <f t="shared" si="9"/>
        <v>0</v>
      </c>
      <c r="K19" s="135"/>
      <c r="L19" s="135"/>
      <c r="M19" s="135"/>
      <c r="N19" s="135"/>
      <c r="O19" s="136"/>
      <c r="P19" s="135"/>
      <c r="Q19" s="136"/>
      <c r="S19" s="138" t="str">
        <f t="shared" si="10"/>
        <v/>
      </c>
      <c r="T19" s="160"/>
      <c r="U19" s="140" t="e">
        <f t="shared" si="7"/>
        <v>#DIV/0!</v>
      </c>
      <c r="V19" s="152"/>
      <c r="W19" s="48" t="e">
        <f t="shared" si="11"/>
        <v>#VALUE!</v>
      </c>
      <c r="Y19" s="355"/>
      <c r="Z19" s="355"/>
      <c r="AG19" s="358" t="s">
        <v>1604</v>
      </c>
      <c r="AH19" s="358"/>
      <c r="AI19" s="358"/>
      <c r="AJ19" s="358"/>
      <c r="AK19" s="358"/>
      <c r="AL19" s="358"/>
      <c r="AM19" s="358"/>
    </row>
    <row r="20" spans="2:39" ht="51" customHeight="1" x14ac:dyDescent="0.25">
      <c r="B20" s="301" t="s">
        <v>249</v>
      </c>
      <c r="C20" s="156" t="s">
        <v>250</v>
      </c>
      <c r="D20" s="189"/>
      <c r="E20" s="279" t="s">
        <v>251</v>
      </c>
      <c r="F20" s="276"/>
      <c r="G20" s="280"/>
      <c r="H20" s="128"/>
      <c r="I20" s="165"/>
      <c r="J20" s="137">
        <f t="shared" si="9"/>
        <v>0</v>
      </c>
      <c r="K20" s="135"/>
      <c r="L20" s="135"/>
      <c r="M20" s="135"/>
      <c r="N20" s="135"/>
      <c r="O20" s="136"/>
      <c r="P20" s="135"/>
      <c r="Q20" s="136"/>
      <c r="S20" s="138" t="str">
        <f t="shared" si="10"/>
        <v/>
      </c>
      <c r="T20" s="160"/>
      <c r="U20" s="140" t="e">
        <f t="shared" si="7"/>
        <v>#DIV/0!</v>
      </c>
      <c r="V20" s="152"/>
      <c r="W20" s="48" t="e">
        <f t="shared" si="11"/>
        <v>#VALUE!</v>
      </c>
      <c r="Y20" s="355"/>
      <c r="Z20" s="355"/>
      <c r="AG20" s="358" t="s">
        <v>1605</v>
      </c>
      <c r="AH20" s="358"/>
      <c r="AI20" s="358"/>
      <c r="AJ20" s="358"/>
      <c r="AK20" s="358"/>
      <c r="AL20" s="358"/>
      <c r="AM20" s="358"/>
    </row>
    <row r="21" spans="2:39" ht="52.5" customHeight="1" x14ac:dyDescent="0.25">
      <c r="B21" s="301" t="s">
        <v>252</v>
      </c>
      <c r="C21" s="157" t="s">
        <v>253</v>
      </c>
      <c r="D21" s="189"/>
      <c r="E21" s="279" t="s">
        <v>254</v>
      </c>
      <c r="F21" s="276"/>
      <c r="G21" s="280"/>
      <c r="H21" s="128"/>
      <c r="I21" s="165"/>
      <c r="J21" s="137">
        <f t="shared" si="9"/>
        <v>0</v>
      </c>
      <c r="K21" s="135"/>
      <c r="L21" s="135"/>
      <c r="M21" s="135"/>
      <c r="N21" s="135"/>
      <c r="O21" s="136"/>
      <c r="P21" s="135"/>
      <c r="Q21" s="136"/>
      <c r="S21" s="138" t="str">
        <f t="shared" si="10"/>
        <v/>
      </c>
      <c r="T21" s="160"/>
      <c r="U21" s="140" t="e">
        <f t="shared" si="7"/>
        <v>#DIV/0!</v>
      </c>
      <c r="V21" s="152"/>
      <c r="W21" s="48" t="e">
        <f t="shared" si="11"/>
        <v>#VALUE!</v>
      </c>
      <c r="Y21" s="355"/>
      <c r="Z21" s="355"/>
      <c r="AG21" s="358" t="s">
        <v>1606</v>
      </c>
      <c r="AH21" s="358"/>
      <c r="AI21" s="358"/>
      <c r="AJ21" s="358"/>
      <c r="AK21" s="358"/>
      <c r="AL21" s="358"/>
      <c r="AM21" s="358"/>
    </row>
    <row r="22" spans="2:39" ht="51" customHeight="1" x14ac:dyDescent="0.25">
      <c r="B22" s="301">
        <v>3</v>
      </c>
      <c r="C22" s="154" t="s">
        <v>255</v>
      </c>
      <c r="D22" s="189"/>
      <c r="E22" s="279" t="s">
        <v>256</v>
      </c>
      <c r="F22" s="276"/>
      <c r="G22" s="280"/>
      <c r="H22" s="128"/>
      <c r="I22" s="137">
        <f>SUM(K22:P22)</f>
        <v>0</v>
      </c>
      <c r="J22" s="137">
        <f t="shared" si="9"/>
        <v>0</v>
      </c>
      <c r="K22" s="135"/>
      <c r="L22" s="135"/>
      <c r="M22" s="135"/>
      <c r="N22" s="135"/>
      <c r="O22" s="136"/>
      <c r="P22" s="135"/>
      <c r="Q22" s="136"/>
      <c r="S22" s="138" t="str">
        <f t="shared" si="10"/>
        <v/>
      </c>
      <c r="T22" s="160" t="e">
        <f>1/$I$29</f>
        <v>#DIV/0!</v>
      </c>
      <c r="U22" s="140" t="e">
        <f t="shared" si="7"/>
        <v>#DIV/0!</v>
      </c>
      <c r="V22" s="152" t="e">
        <f>IF(Q22=1,0,S22*T22)</f>
        <v>#VALUE!</v>
      </c>
      <c r="W22" s="48" t="e">
        <f t="shared" si="11"/>
        <v>#VALUE!</v>
      </c>
      <c r="Y22" s="355"/>
      <c r="Z22" s="355"/>
      <c r="AG22" s="345"/>
      <c r="AH22" s="345"/>
      <c r="AI22" s="345"/>
      <c r="AJ22" s="345"/>
      <c r="AK22" s="345"/>
      <c r="AL22" s="345"/>
      <c r="AM22" s="345"/>
    </row>
    <row r="23" spans="2:39" ht="48.75" customHeight="1" x14ac:dyDescent="0.25">
      <c r="B23" s="301">
        <v>4</v>
      </c>
      <c r="C23" s="154" t="s">
        <v>257</v>
      </c>
      <c r="D23" s="189"/>
      <c r="E23" s="279" t="s">
        <v>258</v>
      </c>
      <c r="F23" s="276"/>
      <c r="G23" s="247" t="s">
        <v>259</v>
      </c>
      <c r="H23" s="128"/>
      <c r="I23" s="137">
        <f>SUM(K23:P23)</f>
        <v>0</v>
      </c>
      <c r="J23" s="137">
        <f t="shared" si="9"/>
        <v>0</v>
      </c>
      <c r="K23" s="135"/>
      <c r="L23" s="135"/>
      <c r="M23" s="135"/>
      <c r="N23" s="135"/>
      <c r="O23" s="197"/>
      <c r="P23" s="135"/>
      <c r="Q23" s="136"/>
      <c r="S23" s="138" t="str">
        <f t="shared" si="10"/>
        <v/>
      </c>
      <c r="T23" s="160" t="e">
        <f>1/$I$29</f>
        <v>#DIV/0!</v>
      </c>
      <c r="U23" s="140" t="e">
        <f t="shared" si="7"/>
        <v>#DIV/0!</v>
      </c>
      <c r="V23" s="152" t="e">
        <f>IF(Q23=1,0,S23*T23)</f>
        <v>#VALUE!</v>
      </c>
      <c r="W23" s="48" t="e">
        <f t="shared" si="11"/>
        <v>#VALUE!</v>
      </c>
      <c r="Y23" s="355"/>
      <c r="Z23" s="355"/>
      <c r="AG23" s="358" t="s">
        <v>1607</v>
      </c>
      <c r="AH23" s="358"/>
      <c r="AI23" s="358"/>
      <c r="AJ23" s="358"/>
      <c r="AK23" s="358"/>
      <c r="AL23" s="358"/>
      <c r="AM23" s="358"/>
    </row>
    <row r="24" spans="2:39" ht="78" customHeight="1" x14ac:dyDescent="0.25">
      <c r="B24" s="301">
        <v>5</v>
      </c>
      <c r="C24" s="154" t="s">
        <v>260</v>
      </c>
      <c r="D24" s="189"/>
      <c r="E24" s="279" t="s">
        <v>261</v>
      </c>
      <c r="F24" s="276"/>
      <c r="G24" s="247" t="s">
        <v>262</v>
      </c>
      <c r="H24" s="128"/>
      <c r="I24" s="137">
        <f>SUM(K24:P24)</f>
        <v>0</v>
      </c>
      <c r="J24" s="137">
        <f t="shared" si="9"/>
        <v>0</v>
      </c>
      <c r="K24" s="135"/>
      <c r="L24" s="135"/>
      <c r="M24" s="135"/>
      <c r="N24" s="135"/>
      <c r="O24" s="136"/>
      <c r="P24" s="135"/>
      <c r="Q24" s="136"/>
      <c r="S24" s="138" t="str">
        <f t="shared" si="10"/>
        <v/>
      </c>
      <c r="T24" s="160" t="e">
        <f>1/$I$29</f>
        <v>#DIV/0!</v>
      </c>
      <c r="U24" s="140" t="e">
        <f t="shared" si="7"/>
        <v>#DIV/0!</v>
      </c>
      <c r="V24" s="152" t="e">
        <f>IF(Q24=1,0,S24*T24)</f>
        <v>#VALUE!</v>
      </c>
      <c r="W24" s="48" t="e">
        <f t="shared" si="11"/>
        <v>#VALUE!</v>
      </c>
      <c r="Y24" s="355"/>
      <c r="Z24" s="355"/>
      <c r="AG24" s="358" t="s">
        <v>1608</v>
      </c>
      <c r="AH24" s="358"/>
      <c r="AI24" s="358"/>
      <c r="AJ24" s="358"/>
      <c r="AK24" s="358"/>
      <c r="AL24" s="358"/>
      <c r="AM24" s="358"/>
    </row>
    <row r="25" spans="2:39" ht="51" customHeight="1" x14ac:dyDescent="0.25">
      <c r="B25" s="301">
        <v>6</v>
      </c>
      <c r="C25" s="154" t="s">
        <v>263</v>
      </c>
      <c r="D25" s="189"/>
      <c r="E25" s="279" t="s">
        <v>264</v>
      </c>
      <c r="F25" s="276"/>
      <c r="G25" s="280"/>
      <c r="H25" s="128"/>
      <c r="I25" s="137">
        <f>SUM(K25:P25)</f>
        <v>0</v>
      </c>
      <c r="J25" s="137">
        <f t="shared" si="9"/>
        <v>0</v>
      </c>
      <c r="K25" s="135"/>
      <c r="L25" s="135"/>
      <c r="M25" s="135"/>
      <c r="N25" s="135"/>
      <c r="O25" s="136"/>
      <c r="P25" s="135"/>
      <c r="Q25" s="136"/>
      <c r="S25" s="138" t="str">
        <f t="shared" si="10"/>
        <v/>
      </c>
      <c r="T25" s="160" t="e">
        <f>1/$I$29</f>
        <v>#DIV/0!</v>
      </c>
      <c r="U25" s="140" t="e">
        <f t="shared" si="7"/>
        <v>#DIV/0!</v>
      </c>
      <c r="V25" s="152" t="e">
        <f>IF(Q25=1,0,S25*T25)</f>
        <v>#VALUE!</v>
      </c>
      <c r="W25" s="48" t="e">
        <f t="shared" si="11"/>
        <v>#VALUE!</v>
      </c>
      <c r="Y25" s="355"/>
      <c r="Z25" s="355"/>
      <c r="AG25" s="358" t="s">
        <v>1609</v>
      </c>
      <c r="AH25" s="358"/>
      <c r="AI25" s="358"/>
      <c r="AJ25" s="358"/>
      <c r="AK25" s="358"/>
      <c r="AL25" s="358"/>
      <c r="AM25" s="358"/>
    </row>
    <row r="26" spans="2:39" ht="45.75" customHeight="1" x14ac:dyDescent="0.25">
      <c r="B26" s="301" t="s">
        <v>265</v>
      </c>
      <c r="C26" s="155" t="s">
        <v>266</v>
      </c>
      <c r="D26" s="189"/>
      <c r="E26" s="279" t="s">
        <v>267</v>
      </c>
      <c r="F26" s="276"/>
      <c r="G26" s="247" t="s">
        <v>268</v>
      </c>
      <c r="H26" s="128"/>
      <c r="I26" s="165"/>
      <c r="J26" s="137">
        <f t="shared" si="9"/>
        <v>0</v>
      </c>
      <c r="K26" s="135"/>
      <c r="L26" s="135"/>
      <c r="M26" s="135"/>
      <c r="N26" s="135"/>
      <c r="O26" s="136"/>
      <c r="P26" s="135"/>
      <c r="Q26" s="136"/>
      <c r="S26" s="138" t="str">
        <f t="shared" si="10"/>
        <v/>
      </c>
      <c r="T26" s="160"/>
      <c r="U26" s="140" t="e">
        <f t="shared" si="7"/>
        <v>#DIV/0!</v>
      </c>
      <c r="V26" s="152"/>
      <c r="W26" s="48" t="e">
        <f t="shared" si="11"/>
        <v>#VALUE!</v>
      </c>
      <c r="Y26" s="355"/>
      <c r="Z26" s="355"/>
      <c r="AG26" s="358" t="s">
        <v>1610</v>
      </c>
      <c r="AH26" s="358"/>
      <c r="AI26" s="358"/>
      <c r="AJ26" s="358"/>
      <c r="AK26" s="358"/>
      <c r="AL26" s="358"/>
      <c r="AM26" s="358"/>
    </row>
    <row r="27" spans="2:39" ht="45.75" customHeight="1" x14ac:dyDescent="0.25">
      <c r="B27" s="301" t="s">
        <v>269</v>
      </c>
      <c r="C27" s="156" t="s">
        <v>270</v>
      </c>
      <c r="D27" s="189"/>
      <c r="E27" s="279" t="s">
        <v>271</v>
      </c>
      <c r="F27" s="276"/>
      <c r="G27" s="247" t="s">
        <v>272</v>
      </c>
      <c r="H27" s="128"/>
      <c r="I27" s="165"/>
      <c r="J27" s="137">
        <f t="shared" si="9"/>
        <v>0</v>
      </c>
      <c r="K27" s="135"/>
      <c r="L27" s="135"/>
      <c r="M27" s="135"/>
      <c r="N27" s="135"/>
      <c r="O27" s="136"/>
      <c r="P27" s="135"/>
      <c r="Q27" s="136"/>
      <c r="S27" s="138" t="str">
        <f t="shared" si="10"/>
        <v/>
      </c>
      <c r="T27" s="160"/>
      <c r="U27" s="140" t="e">
        <f t="shared" si="7"/>
        <v>#DIV/0!</v>
      </c>
      <c r="V27" s="152"/>
      <c r="W27" s="48" t="e">
        <f t="shared" si="11"/>
        <v>#VALUE!</v>
      </c>
      <c r="Y27" s="355"/>
      <c r="Z27" s="355"/>
      <c r="AG27" s="358" t="s">
        <v>1611</v>
      </c>
      <c r="AH27" s="358"/>
      <c r="AI27" s="358"/>
      <c r="AJ27" s="358"/>
      <c r="AK27" s="358"/>
      <c r="AL27" s="358"/>
      <c r="AM27" s="358"/>
    </row>
    <row r="28" spans="2:39" ht="43.5" customHeight="1" x14ac:dyDescent="0.25">
      <c r="B28" s="301" t="s">
        <v>273</v>
      </c>
      <c r="C28" s="157" t="s">
        <v>274</v>
      </c>
      <c r="D28" s="189"/>
      <c r="E28" s="279" t="s">
        <v>275</v>
      </c>
      <c r="F28" s="276"/>
      <c r="G28" s="247" t="s">
        <v>276</v>
      </c>
      <c r="H28" s="139"/>
      <c r="I28" s="165"/>
      <c r="J28" s="137">
        <f t="shared" si="9"/>
        <v>0</v>
      </c>
      <c r="K28" s="135"/>
      <c r="L28" s="135"/>
      <c r="M28" s="135"/>
      <c r="N28" s="135"/>
      <c r="O28" s="136"/>
      <c r="P28" s="135"/>
      <c r="Q28" s="136"/>
      <c r="S28" s="138" t="str">
        <f t="shared" si="10"/>
        <v/>
      </c>
      <c r="T28" s="160"/>
      <c r="U28" s="140" t="e">
        <f t="shared" si="7"/>
        <v>#DIV/0!</v>
      </c>
      <c r="V28" s="152"/>
      <c r="W28" s="48" t="e">
        <f t="shared" si="11"/>
        <v>#VALUE!</v>
      </c>
      <c r="Y28" s="355"/>
      <c r="Z28" s="355"/>
      <c r="AG28" s="358" t="s">
        <v>1612</v>
      </c>
      <c r="AH28" s="358"/>
      <c r="AI28" s="358"/>
      <c r="AJ28" s="358"/>
      <c r="AK28" s="358"/>
      <c r="AL28" s="358"/>
      <c r="AM28" s="358"/>
    </row>
    <row r="29" spans="2:39" x14ac:dyDescent="0.25">
      <c r="C29" s="165"/>
      <c r="D29" s="191"/>
      <c r="E29" s="191"/>
      <c r="F29" s="191"/>
      <c r="G29" s="191"/>
      <c r="I29" s="163">
        <f>SUM(I10:I28)</f>
        <v>0</v>
      </c>
      <c r="J29" s="194">
        <f>SUM(J10:J28)</f>
        <v>0</v>
      </c>
      <c r="V29" s="184" t="e">
        <f>SUM(V10:V25)</f>
        <v>#VALUE!</v>
      </c>
      <c r="W29" s="184" t="e">
        <f>SUM(W10:W28)</f>
        <v>#VALUE!</v>
      </c>
      <c r="Y29" s="180"/>
      <c r="Z29" s="180"/>
      <c r="AG29" s="345"/>
      <c r="AH29" s="345"/>
      <c r="AI29" s="345"/>
      <c r="AJ29" s="345"/>
      <c r="AK29" s="345"/>
      <c r="AL29" s="345"/>
      <c r="AM29" s="345"/>
    </row>
    <row r="30" spans="2:39" x14ac:dyDescent="0.25">
      <c r="C30" s="165"/>
      <c r="D30" s="165"/>
      <c r="E30" s="165"/>
      <c r="F30" s="165"/>
      <c r="G30" s="165"/>
      <c r="R30" s="131" t="s">
        <v>277</v>
      </c>
      <c r="S30" s="142">
        <f>SUMIF(I29,6-V32,V29)</f>
        <v>0</v>
      </c>
      <c r="W30"/>
      <c r="Y30" s="180"/>
      <c r="Z30" s="180"/>
    </row>
    <row r="31" spans="2:39" x14ac:dyDescent="0.25">
      <c r="C31" s="165"/>
      <c r="D31" s="165"/>
      <c r="E31" s="165"/>
      <c r="F31" s="165"/>
      <c r="G31" s="165"/>
      <c r="R31" s="131" t="s">
        <v>278</v>
      </c>
      <c r="S31" s="142">
        <f>SUMIF(J29,19-V33,W29)</f>
        <v>0</v>
      </c>
      <c r="X31" s="141"/>
      <c r="Y31"/>
      <c r="Z31"/>
    </row>
    <row r="32" spans="2:39" x14ac:dyDescent="0.25">
      <c r="C32" s="165"/>
      <c r="D32" s="165"/>
      <c r="E32" s="165"/>
      <c r="F32" s="165"/>
      <c r="G32" s="165"/>
      <c r="U32" s="163" t="s">
        <v>285</v>
      </c>
      <c r="V32" s="163">
        <f>SUM(Q10,Q12,Q22:Q25)</f>
        <v>0</v>
      </c>
      <c r="X32" s="141"/>
    </row>
    <row r="33" spans="3:32" x14ac:dyDescent="0.25">
      <c r="C33" s="165"/>
      <c r="D33" s="165"/>
      <c r="E33" s="165"/>
      <c r="F33" s="165"/>
      <c r="G33" s="165"/>
      <c r="U33" s="163" t="s">
        <v>286</v>
      </c>
      <c r="V33" s="163">
        <f>SUM(Q10:Q28)</f>
        <v>0</v>
      </c>
    </row>
    <row r="34" spans="3:32" ht="13.5" customHeight="1" x14ac:dyDescent="0.25">
      <c r="C34" s="165"/>
      <c r="D34" s="165"/>
      <c r="E34" s="165"/>
      <c r="F34" s="165"/>
      <c r="G34" s="165"/>
    </row>
    <row r="35" spans="3:32" x14ac:dyDescent="0.25">
      <c r="C35" s="165"/>
      <c r="D35" s="165"/>
      <c r="E35" s="165"/>
      <c r="F35" s="165"/>
      <c r="G35" s="165"/>
    </row>
    <row r="42" spans="3:32" ht="22.5" customHeight="1" x14ac:dyDescent="0.25">
      <c r="AA42" s="164"/>
      <c r="AB42" s="164"/>
      <c r="AC42" s="164"/>
    </row>
    <row r="44" spans="3:32" ht="15" customHeight="1" x14ac:dyDescent="0.25">
      <c r="AA44" s="164"/>
      <c r="AB44" s="164"/>
      <c r="AC44" s="164"/>
      <c r="AD44" s="164"/>
      <c r="AE44" s="164"/>
      <c r="AF44" s="164"/>
    </row>
  </sheetData>
  <sheetProtection formatCells="0" formatColumns="0" formatRows="0" insertColumns="0" insertRows="0" insertHyperlinks="0" deleteColumns="0" deleteRows="0" sort="0" autoFilter="0" pivotTables="0"/>
  <mergeCells count="47">
    <mergeCell ref="Y11:Z11"/>
    <mergeCell ref="Y12:Z12"/>
    <mergeCell ref="AG7:AM8"/>
    <mergeCell ref="AG10:AM10"/>
    <mergeCell ref="C6:S6"/>
    <mergeCell ref="B1:Z1"/>
    <mergeCell ref="AG15:AM15"/>
    <mergeCell ref="AG16:AM16"/>
    <mergeCell ref="AG17:AM17"/>
    <mergeCell ref="AG18:AM18"/>
    <mergeCell ref="C2:T2"/>
    <mergeCell ref="Y13:Z13"/>
    <mergeCell ref="Y14:Z14"/>
    <mergeCell ref="K5:AC5"/>
    <mergeCell ref="C7:C8"/>
    <mergeCell ref="AG11:AM11"/>
    <mergeCell ref="AG12:AM12"/>
    <mergeCell ref="AG14:AM14"/>
    <mergeCell ref="E7:E8"/>
    <mergeCell ref="G7:G8"/>
    <mergeCell ref="S7:U7"/>
    <mergeCell ref="Y18:Z18"/>
    <mergeCell ref="AG20:AM20"/>
    <mergeCell ref="AG28:AM28"/>
    <mergeCell ref="AG21:AM21"/>
    <mergeCell ref="AG26:AM26"/>
    <mergeCell ref="AG25:AM25"/>
    <mergeCell ref="AG27:AM27"/>
    <mergeCell ref="AG23:AM23"/>
    <mergeCell ref="AG24:AM24"/>
    <mergeCell ref="AG19:AM19"/>
    <mergeCell ref="Y20:Z20"/>
    <mergeCell ref="I7:Q7"/>
    <mergeCell ref="C3:T3"/>
    <mergeCell ref="Y28:Z28"/>
    <mergeCell ref="Y21:Z21"/>
    <mergeCell ref="Y23:Z23"/>
    <mergeCell ref="Y24:Z24"/>
    <mergeCell ref="Y22:Z22"/>
    <mergeCell ref="Y25:Z25"/>
    <mergeCell ref="Y26:Z26"/>
    <mergeCell ref="Y10:Z10"/>
    <mergeCell ref="Y19:Z19"/>
    <mergeCell ref="Y27:Z27"/>
    <mergeCell ref="Y15:Z15"/>
    <mergeCell ref="Y16:Z16"/>
    <mergeCell ref="Y17:Z17"/>
  </mergeCells>
  <conditionalFormatting sqref="J10:J28">
    <cfRule type="cellIs" dxfId="672" priority="394" stopIfTrue="1" operator="notEqual">
      <formula>1</formula>
    </cfRule>
    <cfRule type="cellIs" dxfId="671" priority="395" stopIfTrue="1" operator="equal">
      <formula>1</formula>
    </cfRule>
  </conditionalFormatting>
  <conditionalFormatting sqref="J29">
    <cfRule type="cellIs" dxfId="670" priority="377" stopIfTrue="1" operator="notEqual">
      <formula>1</formula>
    </cfRule>
    <cfRule type="cellIs" dxfId="669" priority="378" stopIfTrue="1" operator="equal">
      <formula>1</formula>
    </cfRule>
  </conditionalFormatting>
  <conditionalFormatting sqref="S31">
    <cfRule type="containsBlanks" dxfId="668" priority="360" stopIfTrue="1">
      <formula>LEN(TRIM(S31))=0</formula>
    </cfRule>
    <cfRule type="cellIs" dxfId="667" priority="361" stopIfTrue="1" operator="lessThan">
      <formula>19.999</formula>
    </cfRule>
    <cfRule type="cellIs" dxfId="666" priority="362" stopIfTrue="1" operator="lessThan">
      <formula>39.999</formula>
    </cfRule>
    <cfRule type="cellIs" dxfId="665" priority="363" stopIfTrue="1" operator="lessThan">
      <formula>59.999</formula>
    </cfRule>
    <cfRule type="cellIs" dxfId="664" priority="364" stopIfTrue="1" operator="lessThan">
      <formula>79.999</formula>
    </cfRule>
    <cfRule type="cellIs" dxfId="663" priority="365" stopIfTrue="1" operator="lessThan">
      <formula>89.999</formula>
    </cfRule>
    <cfRule type="cellIs" dxfId="662" priority="366" stopIfTrue="1" operator="between">
      <formula>90</formula>
      <formula>100</formula>
    </cfRule>
  </conditionalFormatting>
  <conditionalFormatting sqref="S30">
    <cfRule type="containsBlanks" dxfId="661" priority="353" stopIfTrue="1">
      <formula>LEN(TRIM(S30))=0</formula>
    </cfRule>
    <cfRule type="cellIs" dxfId="660" priority="354" stopIfTrue="1" operator="lessThan">
      <formula>19.999</formula>
    </cfRule>
    <cfRule type="cellIs" dxfId="659" priority="355" stopIfTrue="1" operator="lessThan">
      <formula>39.999</formula>
    </cfRule>
    <cfRule type="cellIs" dxfId="658" priority="356" stopIfTrue="1" operator="lessThan">
      <formula>59.999</formula>
    </cfRule>
    <cfRule type="cellIs" dxfId="657" priority="357" stopIfTrue="1" operator="lessThan">
      <formula>79.999</formula>
    </cfRule>
    <cfRule type="cellIs" dxfId="656" priority="358" stopIfTrue="1" operator="lessThan">
      <formula>89.999</formula>
    </cfRule>
    <cfRule type="cellIs" dxfId="655" priority="359" stopIfTrue="1" operator="between">
      <formula>90</formula>
      <formula>100</formula>
    </cfRule>
  </conditionalFormatting>
  <conditionalFormatting sqref="I10">
    <cfRule type="cellIs" dxfId="654" priority="185" stopIfTrue="1" operator="notEqual">
      <formula>1</formula>
    </cfRule>
    <cfRule type="cellIs" dxfId="653" priority="186" stopIfTrue="1" operator="equal">
      <formula>1</formula>
    </cfRule>
  </conditionalFormatting>
  <conditionalFormatting sqref="T13">
    <cfRule type="containsBlanks" dxfId="652" priority="167" stopIfTrue="1">
      <formula>LEN(TRIM(T13))=0</formula>
    </cfRule>
    <cfRule type="cellIs" dxfId="651" priority="168" stopIfTrue="1" operator="lessThan">
      <formula>19.999</formula>
    </cfRule>
    <cfRule type="cellIs" dxfId="650" priority="169" stopIfTrue="1" operator="lessThan">
      <formula>39.999</formula>
    </cfRule>
    <cfRule type="cellIs" dxfId="649" priority="170" stopIfTrue="1" operator="lessThan">
      <formula>59.999</formula>
    </cfRule>
    <cfRule type="cellIs" dxfId="648" priority="171" stopIfTrue="1" operator="lessThan">
      <formula>79.999</formula>
    </cfRule>
    <cfRule type="cellIs" dxfId="647" priority="172" stopIfTrue="1" operator="lessThan">
      <formula>89.999</formula>
    </cfRule>
    <cfRule type="cellIs" dxfId="646" priority="173" stopIfTrue="1" operator="between">
      <formula>90</formula>
      <formula>100</formula>
    </cfRule>
  </conditionalFormatting>
  <conditionalFormatting sqref="I12">
    <cfRule type="cellIs" dxfId="645" priority="46" stopIfTrue="1" operator="notEqual">
      <formula>1</formula>
    </cfRule>
    <cfRule type="cellIs" dxfId="644" priority="47" stopIfTrue="1" operator="equal">
      <formula>1</formula>
    </cfRule>
  </conditionalFormatting>
  <conditionalFormatting sqref="I23">
    <cfRule type="cellIs" dxfId="643" priority="44" stopIfTrue="1" operator="notEqual">
      <formula>1</formula>
    </cfRule>
    <cfRule type="cellIs" dxfId="642" priority="45" stopIfTrue="1" operator="equal">
      <formula>1</formula>
    </cfRule>
  </conditionalFormatting>
  <conditionalFormatting sqref="I24">
    <cfRule type="cellIs" dxfId="641" priority="42" stopIfTrue="1" operator="notEqual">
      <formula>1</formula>
    </cfRule>
    <cfRule type="cellIs" dxfId="640" priority="43" stopIfTrue="1" operator="equal">
      <formula>1</formula>
    </cfRule>
  </conditionalFormatting>
  <conditionalFormatting sqref="I22">
    <cfRule type="cellIs" dxfId="639" priority="40" stopIfTrue="1" operator="notEqual">
      <formula>1</formula>
    </cfRule>
    <cfRule type="cellIs" dxfId="638" priority="41" stopIfTrue="1" operator="equal">
      <formula>1</formula>
    </cfRule>
  </conditionalFormatting>
  <conditionalFormatting sqref="I25">
    <cfRule type="cellIs" dxfId="637" priority="38" stopIfTrue="1" operator="notEqual">
      <formula>1</formula>
    </cfRule>
    <cfRule type="cellIs" dxfId="636" priority="39" stopIfTrue="1" operator="equal">
      <formula>1</formula>
    </cfRule>
  </conditionalFormatting>
  <conditionalFormatting sqref="W10:W28">
    <cfRule type="expression" dxfId="635" priority="421" stopIfTrue="1">
      <formula>#REF!=0</formula>
    </cfRule>
  </conditionalFormatting>
  <pageMargins left="0.7" right="0.7" top="0.75" bottom="0.75" header="0.3" footer="0.3"/>
  <pageSetup paperSize="9" scale="38" orientation="landscape" r:id="rId1"/>
  <colBreaks count="1" manualBreakCount="1">
    <brk id="31" max="1048575" man="1"/>
  </colBreaks>
  <ignoredErrors>
    <ignoredError sqref="S10:S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9003" r:id="rId4" name="Button 4331">
              <controlPr defaultSize="0" print="0" autoLine="0" autoPict="0" macro="[0]!ButtonOpenAll">
                <anchor moveWithCells="1" sizeWithCells="1">
                  <from>
                    <xdr:col>2</xdr:col>
                    <xdr:colOff>2876550</xdr:colOff>
                    <xdr:row>3</xdr:row>
                    <xdr:rowOff>95250</xdr:rowOff>
                  </from>
                  <to>
                    <xdr:col>2</xdr:col>
                    <xdr:colOff>3952875</xdr:colOff>
                    <xdr:row>5</xdr:row>
                    <xdr:rowOff>85725</xdr:rowOff>
                  </to>
                </anchor>
              </controlPr>
            </control>
          </mc:Choice>
        </mc:AlternateContent>
        <mc:AlternateContent xmlns:mc="http://schemas.openxmlformats.org/markup-compatibility/2006">
          <mc:Choice Requires="x14">
            <control shapeId="1569250" r:id="rId5" name="Button 4578">
              <controlPr defaultSize="0" print="0" autoLine="0" autoPict="0" macro="[0]!ButtonD3_CloseAll">
                <anchor moveWithCells="1" sizeWithCells="1">
                  <from>
                    <xdr:col>2</xdr:col>
                    <xdr:colOff>4105275</xdr:colOff>
                    <xdr:row>3</xdr:row>
                    <xdr:rowOff>95250</xdr:rowOff>
                  </from>
                  <to>
                    <xdr:col>6</xdr:col>
                    <xdr:colOff>209550</xdr:colOff>
                    <xdr:row>5</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ECDC_Subject_whatTaxHTField0 xmlns="5853e249-3efc-412b-93d1-e2f4d7003703">
      <Terms xmlns="http://schemas.microsoft.com/office/infopath/2007/PartnerControls">
        <TermInfo xmlns="http://schemas.microsoft.com/office/infopath/2007/PartnerControls">
          <TermName xmlns="http://schemas.microsoft.com/office/infopath/2007/PartnerControls">public health emergency</TermName>
          <TermId xmlns="http://schemas.microsoft.com/office/infopath/2007/PartnerControls">aae23c87-e71a-46da-a106-0f177a6dede2</TermId>
        </TermInfo>
      </Terms>
    </ECDC_Subject_whatTaxHTField0>
    <ECDC_Description xmlns="http://schemas.microsoft.com/sharepoint/v3" xsi:nil="true"/>
    <TaxKeywordTaxHTField xmlns="d23a570b-d7a9-49ca-a34c-8afb8206b4bf">
      <Terms xmlns="http://schemas.microsoft.com/office/infopath/2007/PartnerControls">
        <TermInfo xmlns="http://schemas.microsoft.com/office/infopath/2007/PartnerControls">
          <TermName xmlns="http://schemas.microsoft.com/office/infopath/2007/PartnerControls">Editors's choice</TermName>
          <TermId xmlns="http://schemas.microsoft.com/office/infopath/2007/PartnerControls">2541fd23-0382-42c3-9135-86b5721c4179</TermId>
        </TermInfo>
      </Terms>
    </TaxKeywordTaxHTField>
    <ECDC_DMS_Previous_Location xmlns="5853e249-3efc-412b-93d1-e2f4d7003703" xsi:nil="true"/>
    <TaxCatchAll xmlns="d23a570b-d7a9-49ca-a34c-8afb8206b4bf">
      <Value>1241</Value>
      <Value>1164</Value>
      <Value>345</Value>
      <Value>669</Value>
    </TaxCatchAll>
    <ECDC_DMS_Group xmlns="5853e249-3efc-412b-93d1-e2f4d7003703">Publications</ECDC_DMS_Group>
    <ff0459edc9514eb0baaeb2ab50aaa8de xmlns="d23a570b-d7a9-49ca-a34c-8afb8206b4bf">
      <Terms xmlns="http://schemas.microsoft.com/office/infopath/2007/PartnerControls"/>
    </ff0459edc9514eb0baaeb2ab50aaa8de>
    <ECDC_DMS_Previous_Creation_Date xmlns="5853e249-3efc-412b-93d1-e2f4d7003703">2018-05-16T14:27:00+00:00</ECDC_DMS_Previous_Creation_Date>
    <ECDC_Target_audienceTaxHTField0 xmlns="5853e249-3efc-412b-93d1-e2f4d7003703">
      <Terms xmlns="http://schemas.microsoft.com/office/infopath/2007/PartnerControls"/>
    </ECDC_Target_audienceTaxHTField0>
    <ECDC_DMS_Communication_Document_Type0 xmlns="5853e249-3efc-412b-93d1-e2f4d7003703">
      <Terms xmlns="http://schemas.microsoft.com/office/infopath/2007/PartnerControls">
        <TermInfo xmlns="http://schemas.microsoft.com/office/infopath/2007/PartnerControls">
          <TermName xmlns="http://schemas.microsoft.com/office/infopath/2007/PartnerControls">first edit</TermName>
          <TermId xmlns="http://schemas.microsoft.com/office/infopath/2007/PartnerControls">80850886-251b-4f02-9aa9-b2af2dccb954</TermId>
        </TermInfo>
      </Terms>
    </ECDC_DMS_Communication_Document_Type0>
    <m4f2abd528a9430bb1514981700fe204 xmlns="d23a570b-d7a9-49ca-a34c-8afb8206b4bf">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5ba51513-6ee6-4aab-abac-3d87b7b8a9c3</TermId>
        </TermInfo>
      </Terms>
    </m4f2abd528a9430bb1514981700fe204>
    <ECDC_DMS_Section xmlns="5853e249-3efc-412b-93d1-e2f4d7003703">Communication Support</ECDC_DMS_Section>
    <ECDC_DMS_Project0 xmlns="5853e249-3efc-412b-93d1-e2f4d7003703">
      <Terms xmlns="http://schemas.microsoft.com/office/infopath/2007/PartnerControls"/>
    </ECDC_DMS_Project0>
    <ECDC_DMS_Country0 xmlns="5853e249-3efc-412b-93d1-e2f4d7003703">
      <Terms xmlns="http://schemas.microsoft.com/office/infopath/2007/PartnerControls"/>
    </ECDC_DMS_Country0>
    <ECDC_DMS_Meeting_Date xmlns="d23a570b-d7a9-49ca-a34c-8afb8206b4bf" xsi:nil="true"/>
    <ECDC_DMS_Author xmlns="5853e249-3efc-412b-93d1-e2f4d7003703">
      <UserInfo>
        <DisplayName/>
        <AccountId>197</AccountId>
        <AccountType/>
      </UserInfo>
    </ECDC_DMS_Author>
    <ECDC_Subject_doesTaxHTField0 xmlns="5853e249-3efc-412b-93d1-e2f4d7003703">
      <Terms xmlns="http://schemas.microsoft.com/office/infopath/2007/PartnerControls"/>
    </ECDC_Subject_doesTaxHTField0>
    <ECDC_DMS_MIS_Activity_code0 xmlns="5853e249-3efc-412b-93d1-e2f4d7003703">
      <Terms xmlns="http://schemas.microsoft.com/office/infopath/2007/PartnerControls"/>
    </ECDC_DMS_MIS_Activity_code0>
    <ECDC_Subject_whoTaxHTField0 xmlns="5853e249-3efc-412b-93d1-e2f4d7003703">
      <Terms xmlns="http://schemas.microsoft.com/office/infopath/2007/PartnerControls"/>
    </ECDC_Subject_whoTaxHTField0>
    <ECDC_DMS_Is_Public xmlns="5853e249-3efc-412b-93d1-e2f4d7003703">false</ECDC_DMS_Is_Public>
    <bf6f88d3567d49708e6ddfea625f3427 xmlns="d23a570b-d7a9-49ca-a34c-8afb8206b4bf">
      <Terms xmlns="http://schemas.microsoft.com/office/infopath/2007/PartnerControls"/>
    </bf6f88d3567d49708e6ddfea625f342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mmunication" ma:contentTypeID="0x010100F92FB91056B24E40ACCE93A804002EFF001822ADB6403249B6AC60D10F8970E85E0002324C79913E41DFAC45BE82D1D0F324002665D754CEA35D49A205CF49138C8367" ma:contentTypeVersion="212" ma:contentTypeDescription="The main level of classification for the document" ma:contentTypeScope="" ma:versionID="4e69245bf4bcf58a20ac5b314828aae6">
  <xsd:schema xmlns:xsd="http://www.w3.org/2001/XMLSchema" xmlns:xs="http://www.w3.org/2001/XMLSchema" xmlns:p="http://schemas.microsoft.com/office/2006/metadata/properties" xmlns:ns1="http://schemas.microsoft.com/sharepoint/v3" xmlns:ns2="5853e249-3efc-412b-93d1-e2f4d7003703" xmlns:ns3="d23a570b-d7a9-49ca-a34c-8afb8206b4bf" targetNamespace="http://schemas.microsoft.com/office/2006/metadata/properties" ma:root="true" ma:fieldsID="8486fb627453461f73c3b84e3edf2656" ns1:_="" ns2:_="" ns3:_="">
    <xsd:import namespace="http://schemas.microsoft.com/sharepoint/v3"/>
    <xsd:import namespace="5853e249-3efc-412b-93d1-e2f4d7003703"/>
    <xsd:import namespace="d23a570b-d7a9-49ca-a34c-8afb8206b4bf"/>
    <xsd:element name="properties">
      <xsd:complexType>
        <xsd:sequence>
          <xsd:element name="documentManagement">
            <xsd:complexType>
              <xsd:all>
                <xsd:element ref="ns1:ECDC_Description" minOccurs="0"/>
                <xsd:element ref="ns2:ECDC_DMS_Author" minOccurs="0"/>
                <xsd:element ref="ns3:m4f2abd528a9430bb1514981700fe204" minOccurs="0"/>
                <xsd:element ref="ns3:TaxCatchAll" minOccurs="0"/>
                <xsd:element ref="ns3:TaxCatchAllLabel" minOccurs="0"/>
                <xsd:element ref="ns2:ECDC_DMS_Communication_Document_Type0" minOccurs="0"/>
                <xsd:element ref="ns2:ECDC_Subject_whatTaxHTField0" minOccurs="0"/>
                <xsd:element ref="ns2:ECDC_Subject_doesTaxHTField0" minOccurs="0"/>
                <xsd:element ref="ns2:ECDC_Subject_whoTaxHTField0" minOccurs="0"/>
                <xsd:element ref="ns3:ff0459edc9514eb0baaeb2ab50aaa8de" minOccurs="0"/>
                <xsd:element ref="ns3:ECDC_DMS_Meeting_Date" minOccurs="0"/>
                <xsd:element ref="ns3:TaxKeywordTaxHTField" minOccurs="0"/>
                <xsd:element ref="ns2:ECDC_DMS_Project0" minOccurs="0"/>
                <xsd:element ref="ns3:bf6f88d3567d49708e6ddfea625f3427" minOccurs="0"/>
                <xsd:element ref="ns2:ECDC_DMS_MIS_Activity_code0" minOccurs="0"/>
                <xsd:element ref="ns2:ECDC_DMS_Country0" minOccurs="0"/>
                <xsd:element ref="ns2:ECDC_DMS_Section" minOccurs="0"/>
                <xsd:element ref="ns2:ECDC_DMS_Group" minOccurs="0"/>
                <xsd:element ref="ns2:ECDC_DMS_Is_Public" minOccurs="0"/>
                <xsd:element ref="ns2:ECDC_DMS_Previous_Location" minOccurs="0"/>
                <xsd:element ref="ns2:ECDC_DMS_Previous_Creation_Date" minOccurs="0"/>
                <xsd:element ref="ns2:ECDC_Target_audienc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2" nillable="true" ma:displayName="Description" ma:internalName="ECDC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53e249-3efc-412b-93d1-e2f4d7003703" elementFormDefault="qualified">
    <xsd:import namespace="http://schemas.microsoft.com/office/2006/documentManagement/types"/>
    <xsd:import namespace="http://schemas.microsoft.com/office/infopath/2007/PartnerControls"/>
    <xsd:element name="ECDC_DMS_Author" ma:index="3" nillable="true" ma:displayName="Owner" ma:description="An ECDC user or group(s) of users that are responsible for the document" ma:format="Hyperlink" ma:internalName="ECDC_DMS_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DMS_Communication_Document_Type0" ma:index="8" ma:taxonomy="true" ma:internalName="ECDC_DMS_Communication_Document_Type0" ma:taxonomyFieldName="ECDC_DMS_Communication_Document_Type" ma:displayName="Document Type" ma:readOnly="false" ma:default="" ma:fieldId="{8ddf4bec-7711-41e1-8e54-79ea39be2c7b}" ma:taxonomyMulti="true" ma:sspId="de887f88-4a24-49db-a549-4c3cbb517053" ma:termSetId="05694767-788d-4e99-ad07-3dd6ddb61ccc" ma:anchorId="adf095c3-d0d5-4cca-afca-cf1c4c9d62a9" ma:open="false" ma:isKeyword="false">
      <xsd:complexType>
        <xsd:sequence>
          <xsd:element ref="pc:Terms" minOccurs="0" maxOccurs="1"/>
        </xsd:sequence>
      </xsd:complexType>
    </xsd:element>
    <xsd:element name="ECDC_Subject_whatTaxHTField0" ma:index="10" ma:taxonomy="true" ma:internalName="ECDC_Subject_whatTaxHTField0" ma:taxonomyFieldName="ECDC_Subject_what" ma:displayName="Topic"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Subject_doesTaxHTField0" ma:index="12" nillable="true" ma:taxonomy="true" ma:internalName="ECDC_Subject_doesTaxHTField0" ma:taxonomyFieldName="ECDC_Subject_does" ma:displayName="Activity"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oTaxHTField0" ma:index="14" nillable="true" ma:taxonomy="true" ma:internalName="ECDC_Subject_whoTaxHTField0" ma:taxonomyFieldName="ECDC_Subject_who" ma:displayName="Actor"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DMS_Project0" ma:index="24" nillable="true" ma:taxonomy="true" ma:internalName="ECDC_DMS_Project0" ma:taxonomyFieldName="ECDC_DMS_Project" ma:displayName="Project" ma:readOnly="false" ma:default="" ma:fieldId="{951a5c61-3e7d-4f5e-ad41-b76025ccfaa6}" ma:taxonomyMulti="true" ma:sspId="de887f88-4a24-49db-a549-4c3cbb517053" ma:termSetId="83bc1c21-e08b-4faa-97f2-3f7a70f36fcc" ma:anchorId="00000000-0000-0000-0000-000000000000" ma:open="false" ma:isKeyword="false">
      <xsd:complexType>
        <xsd:sequence>
          <xsd:element ref="pc:Terms" minOccurs="0" maxOccurs="1"/>
        </xsd:sequence>
      </xsd:complexType>
    </xsd:element>
    <xsd:element name="ECDC_DMS_MIS_Activity_code0" ma:index="28" nillable="true" ma:taxonomy="true" ma:internalName="ECDC_DMS_MIS_Activity_code0" ma:taxonomyFieldName="ECDC_DMS_MIS_Activity_code" ma:displayName="MIS Activity code" ma:readOnly="false" ma:default="" ma:fieldId="{8cb6b235-d851-4acc-9843-ae912a313215}" ma:taxonomyMulti="true" ma:sspId="de887f88-4a24-49db-a549-4c3cbb517053" ma:termSetId="141081f5-dfc8-474c-9d5b-c9b39840f641" ma:anchorId="00000000-0000-0000-0000-000000000000" ma:open="false" ma:isKeyword="false">
      <xsd:complexType>
        <xsd:sequence>
          <xsd:element ref="pc:Terms" minOccurs="0" maxOccurs="1"/>
        </xsd:sequence>
      </xsd:complexType>
    </xsd:element>
    <xsd:element name="ECDC_DMS_Country0" ma:index="30" nillable="true" ma:taxonomy="true" ma:internalName="ECDC_DMS_Country0" ma:taxonomyFieldName="ECDC_DMS_Country" ma:displayName="Country" ma:readOnly="false" ma:default="" ma:fieldId="{55706165-e828-40c8-8ef4-7f53aaba5845}" ma:taxonomyMulti="true" ma:sspId="de887f88-4a24-49db-a549-4c3cbb517053" ma:termSetId="1ff710a1-673a-41e0-bfbc-1a0da05ecc90" ma:anchorId="00000000-0000-0000-0000-000000000000" ma:open="true" ma:isKeyword="false">
      <xsd:complexType>
        <xsd:sequence>
          <xsd:element ref="pc:Terms" minOccurs="0" maxOccurs="1"/>
        </xsd:sequence>
      </xsd:complexType>
    </xsd:element>
    <xsd:element name="ECDC_DMS_Section" ma:index="32" nillable="true" ma:displayName="Section" ma:description="Indicates the creator users ECDC Unit" ma:hidden="true" ma:internalName="ECDC_DMS_Section" ma:readOnly="false">
      <xsd:simpleType>
        <xsd:restriction base="dms:Text"/>
      </xsd:simpleType>
    </xsd:element>
    <xsd:element name="ECDC_DMS_Group" ma:index="33" nillable="true" ma:displayName="Group" ma:description="Indicates the creator users ECDC Group" ma:hidden="true" ma:internalName="ECDC_DMS_Group" ma:readOnly="false">
      <xsd:simpleType>
        <xsd:restriction base="dms:Text"/>
      </xsd:simpleType>
    </xsd:element>
    <xsd:element name="ECDC_DMS_Is_Public" ma:index="34" nillable="true" ma:displayName="Is Public" ma:default="0" ma:description="The document could be made available in external systems (Eg: Portal)" ma:internalName="ECDC_DMS_Is_Public" ma:readOnly="false">
      <xsd:simpleType>
        <xsd:restriction base="dms:Boolean"/>
      </xsd:simpleType>
    </xsd:element>
    <xsd:element name="ECDC_DMS_Previous_Location" ma:index="35" nillable="true" ma:displayName="Previous Location" ma:description="Some useful information about where the document was stored before (Eg: Shared Drives, Unit Drives, etc.)" ma:hidden="true" ma:internalName="ECDC_DMS_Previous_Location" ma:readOnly="false">
      <xsd:simpleType>
        <xsd:restriction base="dms:Text"/>
      </xsd:simpleType>
    </xsd:element>
    <xsd:element name="ECDC_DMS_Previous_Creation_Date" ma:index="36" nillable="true" ma:displayName="Previous Creation Date" ma:default="[today]" ma:description="An earlier publication date or a previous relevant date of the document" ma:hidden="true" ma:internalName="ECDC_DMS_Previous_Creation_Date" ma:readOnly="false">
      <xsd:simpleType>
        <xsd:restriction base="dms:DateTime"/>
      </xsd:simpleType>
    </xsd:element>
    <xsd:element name="ECDC_Target_audienceTaxHTField0" ma:index="37" nillable="true" ma:taxonomy="true" ma:internalName="ECDC_Target_audienceTaxHTField0" ma:taxonomyFieldName="ECDC_Target_audience" ma:displayName="Target 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m4f2abd528a9430bb1514981700fe204" ma:index="4" ma:taxonomy="true" ma:internalName="m4f2abd528a9430bb1514981700fe204" ma:taxonomyFieldName="ECDC_DMS_Organigramme" ma:displayName="ECDC Organigramme" ma:readOnly="false" ma:fieldId="{64f2abd5-28a9-430b-b151-4981700fe204}" ma:taxonomyMulti="true" ma:sspId="de887f88-4a24-49db-a549-4c3cbb517053" ma:termSetId="0a8715e9-9613-4f3d-9487-c066723ad7a7" ma:anchorId="00000000-0000-0000-0000-000000000000" ma:open="false" ma:isKeyword="false">
      <xsd:complexType>
        <xsd:sequence>
          <xsd:element ref="pc:Terms" minOccurs="0" maxOccurs="1"/>
        </xsd:sequence>
      </xsd:complexType>
    </xsd:element>
    <xsd:element name="TaxCatchAll" ma:index="5" nillable="true" ma:displayName="Taxonomy Catch All Column" ma:description="" ma:hidden="true" ma:list="{3e5925a3-a52f-4d08-a0f0-da9b33f289cc}" ma:internalName="TaxCatchAll" ma:showField="CatchAllData"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e5925a3-a52f-4d08-a0f0-da9b33f289cc}" ma:internalName="TaxCatchAllLabel" ma:readOnly="true" ma:showField="CatchAllDataLabel"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ff0459edc9514eb0baaeb2ab50aaa8de" ma:index="16" nillable="true" ma:taxonomy="true" ma:internalName="ff0459edc9514eb0baaeb2ab50aaa8de" ma:taxonomyFieldName="Meeting_x0020_Code" ma:displayName="Meeting Code" ma:readOnly="false" ma:default="" ma:fieldId="{ff0459ed-c951-4eb0-baae-b2ab50aaa8de}" ma:sspId="de887f88-4a24-49db-a549-4c3cbb517053" ma:termSetId="edec69b4-0510-43be-8a98-012c8d4b4d60" ma:anchorId="00000000-0000-0000-0000-000000000000" ma:open="true" ma:isKeyword="false">
      <xsd:complexType>
        <xsd:sequence>
          <xsd:element ref="pc:Terms" minOccurs="0" maxOccurs="1"/>
        </xsd:sequence>
      </xsd:complexType>
    </xsd:element>
    <xsd:element name="ECDC_DMS_Meeting_Date" ma:index="18" nillable="true" ma:displayName="Meeting date" ma:description="The date of meeting (1) the document belongs to or (2) was discussed, reviewed or approved." ma:format="DateOnly" ma:internalName="ECDC_DMS_Meeting_Date" ma:readOnly="false">
      <xsd:simpleType>
        <xsd:restriction base="dms:DateTime"/>
      </xsd:simpleType>
    </xsd:element>
    <xsd:element name="TaxKeywordTaxHTField" ma:index="22" nillable="true" ma:taxonomy="true" ma:internalName="TaxKeywordTaxHTField" ma:taxonomyFieldName="TaxKeyword" ma:displayName="Additional Keywords" ma:fieldId="{23f27201-bee3-471e-b2e7-b64fd8b7ca38}" ma:taxonomyMulti="true" ma:sspId="de887f88-4a24-49db-a549-4c3cbb517053" ma:termSetId="00000000-0000-0000-0000-000000000000" ma:anchorId="00000000-0000-0000-0000-000000000000" ma:open="true" ma:isKeyword="true">
      <xsd:complexType>
        <xsd:sequence>
          <xsd:element ref="pc:Terms" minOccurs="0" maxOccurs="1"/>
        </xsd:sequence>
      </xsd:complexType>
    </xsd:element>
    <xsd:element name="bf6f88d3567d49708e6ddfea625f3427" ma:index="26" nillable="true" ma:taxonomy="true" ma:internalName="bf6f88d3567d49708e6ddfea625f3427" ma:taxonomyFieldName="DMS_x0020_Product" ma:displayName="Product" ma:readOnly="false" ma:default="" ma:fieldId="{bf6f88d3-567d-4970-8e6d-dfea625f3427}" ma:taxonomyMulti="true" ma:sspId="de887f88-4a24-49db-a549-4c3cbb517053" ma:termSetId="765c2105-95ad-4131-ade8-84f64ee0a1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False</openByDefault>
  <xsnScope/>
</customXsn>
</file>

<file path=customXml/item5.xml><?xml version="1.0" encoding="utf-8"?>
<LongProperties xmlns="http://schemas.microsoft.com/office/2006/metadata/longProperties"/>
</file>

<file path=customXml/item6.xml><?xml version="1.0" encoding="utf-8"?>
<?mso-contentType ?>
<SharedContentType xmlns="Microsoft.SharePoint.Taxonomy.ContentTypeSync" SourceId="de887f88-4a24-49db-a549-4c3cbb517053" ContentTypeId="0x010100F92FB91056B24E40ACCE93A804002EFF001822ADB6403249B6AC60D10F8970E85E0002324C79913E41DFAC45BE82D1D0F324" PreviousValue="true"/>
</file>

<file path=customXml/item7.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65609-E9C0-4E35-983E-6BBE62BF7404}">
  <ds:schemaRefs>
    <ds:schemaRef ds:uri="http://schemas.microsoft.com/office/2006/metadata/properties"/>
    <ds:schemaRef ds:uri="http://schemas.microsoft.com/office/infopath/2007/PartnerControls"/>
    <ds:schemaRef ds:uri="5853e249-3efc-412b-93d1-e2f4d7003703"/>
    <ds:schemaRef ds:uri="http://schemas.microsoft.com/sharepoint/v3"/>
    <ds:schemaRef ds:uri="d23a570b-d7a9-49ca-a34c-8afb8206b4bf"/>
  </ds:schemaRefs>
</ds:datastoreItem>
</file>

<file path=customXml/itemProps2.xml><?xml version="1.0" encoding="utf-8"?>
<ds:datastoreItem xmlns:ds="http://schemas.openxmlformats.org/officeDocument/2006/customXml" ds:itemID="{E8E34141-7C96-4AB0-8947-A148B2E285BB}">
  <ds:schemaRefs>
    <ds:schemaRef ds:uri="http://schemas.microsoft.com/sharepoint/v3/contenttype/forms"/>
  </ds:schemaRefs>
</ds:datastoreItem>
</file>

<file path=customXml/itemProps3.xml><?xml version="1.0" encoding="utf-8"?>
<ds:datastoreItem xmlns:ds="http://schemas.openxmlformats.org/officeDocument/2006/customXml" ds:itemID="{7E3ED75E-4C21-4290-9CB2-28613CCD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3e249-3efc-412b-93d1-e2f4d7003703"/>
    <ds:schemaRef ds:uri="d23a570b-d7a9-49ca-a34c-8afb8206b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E29A65-A5F9-41DF-B9DE-B3C4ACEF71C4}">
  <ds:schemaRefs>
    <ds:schemaRef ds:uri="http://schemas.microsoft.com/office/2006/metadata/customXsn"/>
  </ds:schemaRefs>
</ds:datastoreItem>
</file>

<file path=customXml/itemProps5.xml><?xml version="1.0" encoding="utf-8"?>
<ds:datastoreItem xmlns:ds="http://schemas.openxmlformats.org/officeDocument/2006/customXml" ds:itemID="{B0098D88-FCAD-4526-B5B0-9BE2F409519E}">
  <ds:schemaRefs>
    <ds:schemaRef ds:uri="http://schemas.microsoft.com/office/2006/metadata/longProperties"/>
  </ds:schemaRefs>
</ds:datastoreItem>
</file>

<file path=customXml/itemProps6.xml><?xml version="1.0" encoding="utf-8"?>
<ds:datastoreItem xmlns:ds="http://schemas.openxmlformats.org/officeDocument/2006/customXml" ds:itemID="{C0110592-E120-4924-AAD1-19818280EACE}">
  <ds:schemaRefs>
    <ds:schemaRef ds:uri="Microsoft.SharePoint.Taxonomy.ContentTypeSync"/>
  </ds:schemaRefs>
</ds:datastoreItem>
</file>

<file path=customXml/itemProps7.xml><?xml version="1.0" encoding="utf-8"?>
<ds:datastoreItem xmlns:ds="http://schemas.openxmlformats.org/officeDocument/2006/customXml" ds:itemID="{C9053258-AB1D-4C95-ADB6-2E3B627DEA39}">
  <ds:schemaRefs>
    <ds:schemaRef ds:uri="http://schemas.microsoft.com/sharepoint/events"/>
  </ds:schemaRefs>
</ds:datastoreItem>
</file>

<file path=docProps/app.xml><?xml version="1.0" encoding="utf-8"?>
<ap:Properties xmlns:vt="http://schemas.openxmlformats.org/officeDocument/2006/docPropsVTypes" xmlns:ap="http://schemas.openxmlformats.org/officeDocument/2006/extended-properties">
  <ap:Template/>
  <ap:Application>Microsoft Excel</ap:Application>
  <ap:DocSecurity>0</ap:DocSecurity>
  <ap:ScaleCrop>false</ap:ScaleCrop>
  <ap:HeadingPairs>
    <vt:vector baseType="variant" size="4">
      <vt:variant>
        <vt:lpstr>Worksheets</vt:lpstr>
      </vt:variant>
      <vt:variant>
        <vt:i4>17</vt:i4>
      </vt:variant>
      <vt:variant>
        <vt:lpstr>Named Ranges</vt:lpstr>
      </vt:variant>
      <vt:variant>
        <vt:i4>12</vt:i4>
      </vt:variant>
    </vt:vector>
  </ap:HeadingPairs>
  <ap:TitlesOfParts>
    <vt:vector baseType="lpstr" size="29">
      <vt:lpstr>11</vt:lpstr>
      <vt:lpstr>1</vt:lpstr>
      <vt:lpstr>2</vt:lpstr>
      <vt:lpstr>3</vt:lpstr>
      <vt:lpstr>Réamhrá</vt:lpstr>
      <vt:lpstr>Creat</vt:lpstr>
      <vt:lpstr>D1</vt:lpstr>
      <vt:lpstr>D2</vt:lpstr>
      <vt:lpstr>D3</vt:lpstr>
      <vt:lpstr>D4</vt:lpstr>
      <vt:lpstr>D5</vt:lpstr>
      <vt:lpstr>D6</vt:lpstr>
      <vt:lpstr>D7</vt:lpstr>
      <vt:lpstr>Achoimre</vt:lpstr>
      <vt:lpstr>Forbhreathnú ar TBT agus TCT</vt:lpstr>
      <vt:lpstr>Figures</vt:lpstr>
      <vt:lpstr>Creat EDS</vt:lpstr>
      <vt:lpstr>Achoimre!Print_Area</vt:lpstr>
      <vt:lpstr>Creat!Print_Area</vt:lpstr>
      <vt:lpstr>'Creat EDS'!Print_Area</vt:lpstr>
      <vt:lpstr>'D1'!Print_Area</vt:lpstr>
      <vt:lpstr>'D2'!Print_Area</vt:lpstr>
      <vt:lpstr>'D3'!Print_Area</vt:lpstr>
      <vt:lpstr>'D4'!Print_Area</vt:lpstr>
      <vt:lpstr>'D5'!Print_Area</vt:lpstr>
      <vt:lpstr>'D6'!Print_Area</vt:lpstr>
      <vt:lpstr>'D7'!Print_Area</vt:lpstr>
      <vt:lpstr>'Forbhreathnú ar TBT agus TCT'!Print_Area</vt:lpstr>
      <vt:lpstr>Réamhrá!Print_Area</vt:lpstr>
    </vt:vector>
  </ap:TitlesOfParts>
  <ap:Manager/>
  <ap:Company>CDT</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HEPSA tool</dc:title>
  <dc:subject/>
  <dc:creator>CDT</dc:creator>
  <keywords>Editors's choice</keywords>
  <dc:description/>
  <lastModifiedBy>CDT</lastModifiedBy>
  <lastPrinted>2018-02-07T14:25:59.0000000Z</lastPrinted>
  <dcterms:created xsi:type="dcterms:W3CDTF">2015-03-02T09:49:08.0000000Z</dcterms:created>
  <dcterms:modified xsi:type="dcterms:W3CDTF">2019-01-18T13:01:39.0000000Z</dcterms:modified>
  <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ECDC_DMS_Organigramme">
    <vt:lpwstr>345;#Publications|5ba51513-6ee6-4aab-abac-3d87b7b8a9c3</vt:lpwstr>
  </property>
  <property fmtid="{D5CDD505-2E9C-101B-9397-08002B2CF9AE}" pid="3" name="_dlc_DocId">
    <vt:lpwstr>DMSPHC-1414929164-474</vt:lpwstr>
  </property>
  <property fmtid="{D5CDD505-2E9C-101B-9397-08002B2CF9AE}" pid="4" name="_dlc_DocIdItemGuid">
    <vt:lpwstr>145a47b7-03a6-43d0-9efb-71de7fe430bc</vt:lpwstr>
  </property>
  <property fmtid="{D5CDD505-2E9C-101B-9397-08002B2CF9AE}" pid="5" name="_dlc_DocIdUrl">
    <vt:lpwstr>http://dms.ecdcnet.europa.eu/sites/phc/externalcomms/publications/_layouts/15/DocIdRedir.aspx?ID=DMSPHC-1414929164-474, DMSPHC-1414929164-474</vt:lpwstr>
  </property>
  <property fmtid="{D5CDD505-2E9C-101B-9397-08002B2CF9AE}" pid="6" name="display_urn:schemas-microsoft-com:office:office#ECDC_DMS_Author">
    <vt:lpwstr>Uwe Kreisel</vt:lpwstr>
  </property>
  <property fmtid="{D5CDD505-2E9C-101B-9397-08002B2CF9AE}" pid="7" name="TaxKeyword">
    <vt:lpwstr>1164;#Editors's choice|2541fd23-0382-42c3-9135-86b5721c4179</vt:lpwstr>
  </property>
  <property fmtid="{D5CDD505-2E9C-101B-9397-08002B2CF9AE}" pid="8" name="ECDC_Subject_does">
    <vt:lpwstr/>
  </property>
  <property fmtid="{D5CDD505-2E9C-101B-9397-08002B2CF9AE}" pid="9" name="Meeting Code">
    <vt:lpwstr/>
  </property>
  <property fmtid="{D5CDD505-2E9C-101B-9397-08002B2CF9AE}" pid="10" name="ECDC_Subject_who">
    <vt:lpwstr/>
  </property>
  <property fmtid="{D5CDD505-2E9C-101B-9397-08002B2CF9AE}" pid="11" name="ECDC_DMS_Project">
    <vt:lpwstr/>
  </property>
  <property fmtid="{D5CDD505-2E9C-101B-9397-08002B2CF9AE}" pid="12" name="DMS Product">
    <vt:lpwstr/>
  </property>
  <property fmtid="{D5CDD505-2E9C-101B-9397-08002B2CF9AE}" pid="13" name="ECDC_Subject_what">
    <vt:lpwstr>669;#public health emergency|aae23c87-e71a-46da-a106-0f177a6dede2</vt:lpwstr>
  </property>
  <property fmtid="{D5CDD505-2E9C-101B-9397-08002B2CF9AE}" pid="14" name="ECDC_DMS_Country">
    <vt:lpwstr/>
  </property>
  <property fmtid="{D5CDD505-2E9C-101B-9397-08002B2CF9AE}" pid="15" name="ECDC_DMS_Communication_Document_Type">
    <vt:lpwstr>1241;#first edit|80850886-251b-4f02-9aa9-b2af2dccb954</vt:lpwstr>
  </property>
  <property fmtid="{D5CDD505-2E9C-101B-9397-08002B2CF9AE}" pid="16" name="ECDC_DMS_MIS_Activity_code">
    <vt:lpwstr/>
  </property>
  <property fmtid="{D5CDD505-2E9C-101B-9397-08002B2CF9AE}" pid="17" name="ECDC_Target_audience">
    <vt:lpwstr/>
  </property>
</Properties>
</file>